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thhorvath.judit\Desktop\FIM 2022\"/>
    </mc:Choice>
  </mc:AlternateContent>
  <xr:revisionPtr revIDLastSave="0" documentId="8_{E7FE0822-3152-4AE7-A191-908D01056E7B}" xr6:coauthVersionLast="47" xr6:coauthVersionMax="47" xr10:uidLastSave="{00000000-0000-0000-0000-000000000000}"/>
  <bookViews>
    <workbookView xWindow="2232" yWindow="2232" windowWidth="17280" windowHeight="8964" tabRatio="522" activeTab="5" xr2:uid="{00000000-000D-0000-FFFF-FFFF00000000}"/>
  </bookViews>
  <sheets>
    <sheet name="Kitöltési útmutató" sheetId="10" r:id="rId1"/>
    <sheet name="Elszámolási segédlet" sheetId="9" r:id="rId2"/>
    <sheet name="Összesítő tábla" sheetId="8" r:id="rId3"/>
    <sheet name="személyi" sheetId="1" r:id="rId4"/>
    <sheet name="dologi" sheetId="2" r:id="rId5"/>
    <sheet name="felhalmozás" sheetId="3" r:id="rId6"/>
  </sheets>
  <definedNames>
    <definedName name="_xlnm._FilterDatabase" localSheetId="3" hidden="1">személyi!$A$6:$S$23</definedName>
    <definedName name="_xlnm.Print_Titles" localSheetId="4">dologi!$1:$7</definedName>
    <definedName name="_xlnm.Print_Titles" localSheetId="5">felhalmozás!$1:$7</definedName>
    <definedName name="_xlnm.Print_Titles" localSheetId="3">személyi!$1:$7</definedName>
    <definedName name="_xlnm.Print_Area" localSheetId="4">dologi!$A$1:$M$35</definedName>
    <definedName name="_xlnm.Print_Area" localSheetId="5">felhalmozás!$A$1:$N$28</definedName>
    <definedName name="_xlnm.Print_Area" localSheetId="0">'Kitöltési útmutató'!$A$1:$C$65</definedName>
    <definedName name="_xlnm.Print_Area" localSheetId="2">'Összesítő tábla'!$A$1:$F$68</definedName>
    <definedName name="_xlnm.Print_Area" localSheetId="3">személyi!$A$1:$S$23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8" l="1"/>
  <c r="C29" i="8"/>
  <c r="F50" i="8"/>
  <c r="E51" i="8" l="1"/>
  <c r="C50" i="8"/>
  <c r="C22" i="8" l="1"/>
  <c r="C23" i="8"/>
  <c r="C24" i="8"/>
  <c r="C25" i="8"/>
  <c r="C27" i="8"/>
  <c r="C28" i="8" l="1"/>
  <c r="C53" i="8"/>
  <c r="C54" i="8"/>
  <c r="C55" i="8"/>
  <c r="C56" i="8"/>
  <c r="C57" i="8"/>
  <c r="C58" i="8"/>
  <c r="C52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1" i="8" l="1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58" i="8"/>
  <c r="F57" i="8"/>
  <c r="F56" i="8"/>
  <c r="F55" i="8"/>
  <c r="F54" i="8"/>
  <c r="F53" i="8"/>
  <c r="F52" i="8"/>
  <c r="C4" i="3"/>
  <c r="C3" i="3"/>
  <c r="C2" i="3"/>
  <c r="C4" i="2"/>
  <c r="C3" i="2"/>
  <c r="C2" i="2"/>
  <c r="C4" i="1"/>
  <c r="C3" i="1"/>
  <c r="C2" i="1"/>
  <c r="C61" i="8"/>
  <c r="C16" i="8"/>
  <c r="F16" i="8" s="1"/>
  <c r="E59" i="8"/>
  <c r="F59" i="8" s="1"/>
  <c r="F51" i="8"/>
  <c r="E28" i="8"/>
  <c r="N199" i="3" l="1"/>
  <c r="N200" i="3"/>
  <c r="N198" i="3"/>
  <c r="K199" i="3"/>
  <c r="K200" i="3"/>
  <c r="P8" i="1"/>
  <c r="D22" i="8" s="1"/>
  <c r="F22" i="8" s="1"/>
  <c r="N15" i="3"/>
  <c r="N23" i="3"/>
  <c r="N31" i="3"/>
  <c r="N39" i="3"/>
  <c r="N47" i="3"/>
  <c r="N55" i="3"/>
  <c r="N63" i="3"/>
  <c r="N71" i="3"/>
  <c r="N79" i="3"/>
  <c r="N87" i="3"/>
  <c r="N95" i="3"/>
  <c r="N103" i="3"/>
  <c r="N111" i="3"/>
  <c r="N119" i="3"/>
  <c r="N127" i="3"/>
  <c r="N135" i="3"/>
  <c r="N143" i="3"/>
  <c r="N151" i="3"/>
  <c r="N159" i="3"/>
  <c r="N167" i="3"/>
  <c r="N175" i="3"/>
  <c r="N183" i="3"/>
  <c r="N191" i="3"/>
  <c r="N67" i="3"/>
  <c r="N115" i="3"/>
  <c r="N155" i="3"/>
  <c r="N195" i="3"/>
  <c r="N118" i="3"/>
  <c r="N166" i="3"/>
  <c r="J8" i="2"/>
  <c r="D29" i="8" s="1"/>
  <c r="N16" i="3"/>
  <c r="N24" i="3"/>
  <c r="N32" i="3"/>
  <c r="N40" i="3"/>
  <c r="N48" i="3"/>
  <c r="N56" i="3"/>
  <c r="N64" i="3"/>
  <c r="N72" i="3"/>
  <c r="N80" i="3"/>
  <c r="N88" i="3"/>
  <c r="N96" i="3"/>
  <c r="N104" i="3"/>
  <c r="N112" i="3"/>
  <c r="N120" i="3"/>
  <c r="N128" i="3"/>
  <c r="N136" i="3"/>
  <c r="N144" i="3"/>
  <c r="N152" i="3"/>
  <c r="N160" i="3"/>
  <c r="N168" i="3"/>
  <c r="N176" i="3"/>
  <c r="N184" i="3"/>
  <c r="N192" i="3"/>
  <c r="N201" i="3"/>
  <c r="N129" i="3"/>
  <c r="N145" i="3"/>
  <c r="N153" i="3"/>
  <c r="N169" i="3"/>
  <c r="N185" i="3"/>
  <c r="N8" i="3"/>
  <c r="N10" i="3"/>
  <c r="N34" i="3"/>
  <c r="N58" i="3"/>
  <c r="N82" i="3"/>
  <c r="N98" i="3"/>
  <c r="N114" i="3"/>
  <c r="N130" i="3"/>
  <c r="N146" i="3"/>
  <c r="N154" i="3"/>
  <c r="N170" i="3"/>
  <c r="N186" i="3"/>
  <c r="N19" i="3"/>
  <c r="N35" i="3"/>
  <c r="N51" i="3"/>
  <c r="N75" i="3"/>
  <c r="N91" i="3"/>
  <c r="N123" i="3"/>
  <c r="N147" i="3"/>
  <c r="N163" i="3"/>
  <c r="N187" i="3"/>
  <c r="N134" i="3"/>
  <c r="N182" i="3"/>
  <c r="N9" i="3"/>
  <c r="N17" i="3"/>
  <c r="N25" i="3"/>
  <c r="N33" i="3"/>
  <c r="N41" i="3"/>
  <c r="N49" i="3"/>
  <c r="N57" i="3"/>
  <c r="N65" i="3"/>
  <c r="N73" i="3"/>
  <c r="N81" i="3"/>
  <c r="N89" i="3"/>
  <c r="N97" i="3"/>
  <c r="N105" i="3"/>
  <c r="N113" i="3"/>
  <c r="N121" i="3"/>
  <c r="N137" i="3"/>
  <c r="N161" i="3"/>
  <c r="N177" i="3"/>
  <c r="N193" i="3"/>
  <c r="N18" i="3"/>
  <c r="N26" i="3"/>
  <c r="N42" i="3"/>
  <c r="N50" i="3"/>
  <c r="N66" i="3"/>
  <c r="N90" i="3"/>
  <c r="N106" i="3"/>
  <c r="N122" i="3"/>
  <c r="N138" i="3"/>
  <c r="N162" i="3"/>
  <c r="N178" i="3"/>
  <c r="N194" i="3"/>
  <c r="N11" i="3"/>
  <c r="N43" i="3"/>
  <c r="N83" i="3"/>
  <c r="N107" i="3"/>
  <c r="N139" i="3"/>
  <c r="N179" i="3"/>
  <c r="N150" i="3"/>
  <c r="N190" i="3"/>
  <c r="H8" i="1"/>
  <c r="N74" i="3"/>
  <c r="S8" i="1"/>
  <c r="N27" i="3"/>
  <c r="N59" i="3"/>
  <c r="N99" i="3"/>
  <c r="N131" i="3"/>
  <c r="N171" i="3"/>
  <c r="N158" i="3"/>
  <c r="L8" i="1"/>
  <c r="N12" i="3"/>
  <c r="N20" i="3"/>
  <c r="N28" i="3"/>
  <c r="N36" i="3"/>
  <c r="N44" i="3"/>
  <c r="N52" i="3"/>
  <c r="N60" i="3"/>
  <c r="N68" i="3"/>
  <c r="N76" i="3"/>
  <c r="N84" i="3"/>
  <c r="N92" i="3"/>
  <c r="N100" i="3"/>
  <c r="N108" i="3"/>
  <c r="N116" i="3"/>
  <c r="N124" i="3"/>
  <c r="N132" i="3"/>
  <c r="N140" i="3"/>
  <c r="N148" i="3"/>
  <c r="N156" i="3"/>
  <c r="N164" i="3"/>
  <c r="N172" i="3"/>
  <c r="N180" i="3"/>
  <c r="N188" i="3"/>
  <c r="N196" i="3"/>
  <c r="P9" i="1"/>
  <c r="N13" i="3"/>
  <c r="N21" i="3"/>
  <c r="N29" i="3"/>
  <c r="N37" i="3"/>
  <c r="N45" i="3"/>
  <c r="N53" i="3"/>
  <c r="N61" i="3"/>
  <c r="N69" i="3"/>
  <c r="N77" i="3"/>
  <c r="N85" i="3"/>
  <c r="N93" i="3"/>
  <c r="N101" i="3"/>
  <c r="N109" i="3"/>
  <c r="N117" i="3"/>
  <c r="N125" i="3"/>
  <c r="N133" i="3"/>
  <c r="N141" i="3"/>
  <c r="N149" i="3"/>
  <c r="N157" i="3"/>
  <c r="N165" i="3"/>
  <c r="N173" i="3"/>
  <c r="N181" i="3"/>
  <c r="N189" i="3"/>
  <c r="N197" i="3"/>
  <c r="H196" i="1"/>
  <c r="N14" i="3"/>
  <c r="N22" i="3"/>
  <c r="N30" i="3"/>
  <c r="N38" i="3"/>
  <c r="N46" i="3"/>
  <c r="N54" i="3"/>
  <c r="N62" i="3"/>
  <c r="N70" i="3"/>
  <c r="N78" i="3"/>
  <c r="N86" i="3"/>
  <c r="N94" i="3"/>
  <c r="N102" i="3"/>
  <c r="N110" i="3"/>
  <c r="N126" i="3"/>
  <c r="N142" i="3"/>
  <c r="N174" i="3"/>
  <c r="J13" i="1"/>
  <c r="J29" i="1"/>
  <c r="J37" i="1"/>
  <c r="J45" i="1"/>
  <c r="J61" i="1"/>
  <c r="J77" i="1"/>
  <c r="J101" i="1"/>
  <c r="J117" i="1"/>
  <c r="J157" i="1"/>
  <c r="J181" i="1"/>
  <c r="J14" i="1"/>
  <c r="J22" i="1"/>
  <c r="J30" i="1"/>
  <c r="J38" i="1"/>
  <c r="J46" i="1"/>
  <c r="J54" i="1"/>
  <c r="J62" i="1"/>
  <c r="J70" i="1"/>
  <c r="J78" i="1"/>
  <c r="J86" i="1"/>
  <c r="J94" i="1"/>
  <c r="J102" i="1"/>
  <c r="J110" i="1"/>
  <c r="J118" i="1"/>
  <c r="J126" i="1"/>
  <c r="J134" i="1"/>
  <c r="J142" i="1"/>
  <c r="J150" i="1"/>
  <c r="J158" i="1"/>
  <c r="J166" i="1"/>
  <c r="J174" i="1"/>
  <c r="J182" i="1"/>
  <c r="J190" i="1"/>
  <c r="J198" i="1"/>
  <c r="J133" i="1"/>
  <c r="J189" i="1"/>
  <c r="J15" i="1"/>
  <c r="J23" i="1"/>
  <c r="J31" i="1"/>
  <c r="J39" i="1"/>
  <c r="J47" i="1"/>
  <c r="J55" i="1"/>
  <c r="J63" i="1"/>
  <c r="J71" i="1"/>
  <c r="J79" i="1"/>
  <c r="J87" i="1"/>
  <c r="J95" i="1"/>
  <c r="J103" i="1"/>
  <c r="J111" i="1"/>
  <c r="J119" i="1"/>
  <c r="J127" i="1"/>
  <c r="J135" i="1"/>
  <c r="J143" i="1"/>
  <c r="J151" i="1"/>
  <c r="J159" i="1"/>
  <c r="J167" i="1"/>
  <c r="J175" i="1"/>
  <c r="J183" i="1"/>
  <c r="J191" i="1"/>
  <c r="J199" i="1"/>
  <c r="J16" i="1"/>
  <c r="J24" i="1"/>
  <c r="J32" i="1"/>
  <c r="J40" i="1"/>
  <c r="J48" i="1"/>
  <c r="J56" i="1"/>
  <c r="J64" i="1"/>
  <c r="J72" i="1"/>
  <c r="J80" i="1"/>
  <c r="J88" i="1"/>
  <c r="J96" i="1"/>
  <c r="J104" i="1"/>
  <c r="J112" i="1"/>
  <c r="J120" i="1"/>
  <c r="J128" i="1"/>
  <c r="J136" i="1"/>
  <c r="J144" i="1"/>
  <c r="J152" i="1"/>
  <c r="J160" i="1"/>
  <c r="J168" i="1"/>
  <c r="J176" i="1"/>
  <c r="J184" i="1"/>
  <c r="J192" i="1"/>
  <c r="J200" i="1"/>
  <c r="J178" i="1"/>
  <c r="J194" i="1"/>
  <c r="J141" i="1"/>
  <c r="J197" i="1"/>
  <c r="J9" i="1"/>
  <c r="J17" i="1"/>
  <c r="J25" i="1"/>
  <c r="J33" i="1"/>
  <c r="J41" i="1"/>
  <c r="J49" i="1"/>
  <c r="J57" i="1"/>
  <c r="J65" i="1"/>
  <c r="J73" i="1"/>
  <c r="J81" i="1"/>
  <c r="J89" i="1"/>
  <c r="J97" i="1"/>
  <c r="J105" i="1"/>
  <c r="J113" i="1"/>
  <c r="J121" i="1"/>
  <c r="J129" i="1"/>
  <c r="J137" i="1"/>
  <c r="J145" i="1"/>
  <c r="J153" i="1"/>
  <c r="J161" i="1"/>
  <c r="J169" i="1"/>
  <c r="J177" i="1"/>
  <c r="J185" i="1"/>
  <c r="J193" i="1"/>
  <c r="J8" i="1"/>
  <c r="J10" i="1"/>
  <c r="J18" i="1"/>
  <c r="J26" i="1"/>
  <c r="J34" i="1"/>
  <c r="J42" i="1"/>
  <c r="J50" i="1"/>
  <c r="J58" i="1"/>
  <c r="J66" i="1"/>
  <c r="J74" i="1"/>
  <c r="J82" i="1"/>
  <c r="J90" i="1"/>
  <c r="J98" i="1"/>
  <c r="J106" i="1"/>
  <c r="J114" i="1"/>
  <c r="J122" i="1"/>
  <c r="J130" i="1"/>
  <c r="J138" i="1"/>
  <c r="J146" i="1"/>
  <c r="J154" i="1"/>
  <c r="J162" i="1"/>
  <c r="J170" i="1"/>
  <c r="J186" i="1"/>
  <c r="J149" i="1"/>
  <c r="J173" i="1"/>
  <c r="J11" i="1"/>
  <c r="J19" i="1"/>
  <c r="J27" i="1"/>
  <c r="J35" i="1"/>
  <c r="J43" i="1"/>
  <c r="J51" i="1"/>
  <c r="J59" i="1"/>
  <c r="J67" i="1"/>
  <c r="J75" i="1"/>
  <c r="J83" i="1"/>
  <c r="J91" i="1"/>
  <c r="J99" i="1"/>
  <c r="J107" i="1"/>
  <c r="J115" i="1"/>
  <c r="J123" i="1"/>
  <c r="J131" i="1"/>
  <c r="J139" i="1"/>
  <c r="J147" i="1"/>
  <c r="J155" i="1"/>
  <c r="J163" i="1"/>
  <c r="J171" i="1"/>
  <c r="J179" i="1"/>
  <c r="J187" i="1"/>
  <c r="J195" i="1"/>
  <c r="J12" i="1"/>
  <c r="J20" i="1"/>
  <c r="J28" i="1"/>
  <c r="J36" i="1"/>
  <c r="J44" i="1"/>
  <c r="J52" i="1"/>
  <c r="J60" i="1"/>
  <c r="J68" i="1"/>
  <c r="J76" i="1"/>
  <c r="J84" i="1"/>
  <c r="J92" i="1"/>
  <c r="J100" i="1"/>
  <c r="J108" i="1"/>
  <c r="J116" i="1"/>
  <c r="J124" i="1"/>
  <c r="J132" i="1"/>
  <c r="J140" i="1"/>
  <c r="J148" i="1"/>
  <c r="J156" i="1"/>
  <c r="J164" i="1"/>
  <c r="J172" i="1"/>
  <c r="J180" i="1"/>
  <c r="J188" i="1"/>
  <c r="J196" i="1"/>
  <c r="J21" i="1"/>
  <c r="J53" i="1"/>
  <c r="J69" i="1"/>
  <c r="J85" i="1"/>
  <c r="J93" i="1"/>
  <c r="J109" i="1"/>
  <c r="J125" i="1"/>
  <c r="J165" i="1"/>
  <c r="N9" i="1"/>
  <c r="N17" i="1"/>
  <c r="N25" i="1"/>
  <c r="N33" i="1"/>
  <c r="N41" i="1"/>
  <c r="N49" i="1"/>
  <c r="N57" i="1"/>
  <c r="N65" i="1"/>
  <c r="N73" i="1"/>
  <c r="N81" i="1"/>
  <c r="N89" i="1"/>
  <c r="N97" i="1"/>
  <c r="N105" i="1"/>
  <c r="N113" i="1"/>
  <c r="N121" i="1"/>
  <c r="N129" i="1"/>
  <c r="N137" i="1"/>
  <c r="N145" i="1"/>
  <c r="N153" i="1"/>
  <c r="N161" i="1"/>
  <c r="N169" i="1"/>
  <c r="N177" i="1"/>
  <c r="N185" i="1"/>
  <c r="N193" i="1"/>
  <c r="N8" i="1"/>
  <c r="N18" i="1"/>
  <c r="N26" i="1"/>
  <c r="N34" i="1"/>
  <c r="N42" i="1"/>
  <c r="N50" i="1"/>
  <c r="N58" i="1"/>
  <c r="N66" i="1"/>
  <c r="N74" i="1"/>
  <c r="N82" i="1"/>
  <c r="N90" i="1"/>
  <c r="N98" i="1"/>
  <c r="N106" i="1"/>
  <c r="N114" i="1"/>
  <c r="N122" i="1"/>
  <c r="N130" i="1"/>
  <c r="N138" i="1"/>
  <c r="N146" i="1"/>
  <c r="N154" i="1"/>
  <c r="N162" i="1"/>
  <c r="N170" i="1"/>
  <c r="N178" i="1"/>
  <c r="N186" i="1"/>
  <c r="N194" i="1"/>
  <c r="N19" i="1"/>
  <c r="N27" i="1"/>
  <c r="N35" i="1"/>
  <c r="N43" i="1"/>
  <c r="N51" i="1"/>
  <c r="N67" i="1"/>
  <c r="N83" i="1"/>
  <c r="N99" i="1"/>
  <c r="N115" i="1"/>
  <c r="N131" i="1"/>
  <c r="N155" i="1"/>
  <c r="N171" i="1"/>
  <c r="N195" i="1"/>
  <c r="N36" i="1"/>
  <c r="N44" i="1"/>
  <c r="N60" i="1"/>
  <c r="N92" i="1"/>
  <c r="N108" i="1"/>
  <c r="N124" i="1"/>
  <c r="N148" i="1"/>
  <c r="N172" i="1"/>
  <c r="N196" i="1"/>
  <c r="N10" i="1"/>
  <c r="N11" i="1"/>
  <c r="N12" i="1"/>
  <c r="N13" i="1"/>
  <c r="N21" i="1"/>
  <c r="N29" i="1"/>
  <c r="N37" i="1"/>
  <c r="N45" i="1"/>
  <c r="N53" i="1"/>
  <c r="N61" i="1"/>
  <c r="N69" i="1"/>
  <c r="N77" i="1"/>
  <c r="N85" i="1"/>
  <c r="N93" i="1"/>
  <c r="N101" i="1"/>
  <c r="N109" i="1"/>
  <c r="N117" i="1"/>
  <c r="N125" i="1"/>
  <c r="N133" i="1"/>
  <c r="N141" i="1"/>
  <c r="N149" i="1"/>
  <c r="N157" i="1"/>
  <c r="N165" i="1"/>
  <c r="N173" i="1"/>
  <c r="N181" i="1"/>
  <c r="N189" i="1"/>
  <c r="N197" i="1"/>
  <c r="N31" i="1"/>
  <c r="N79" i="1"/>
  <c r="N119" i="1"/>
  <c r="N143" i="1"/>
  <c r="N159" i="1"/>
  <c r="N175" i="1"/>
  <c r="N199" i="1"/>
  <c r="N32" i="1"/>
  <c r="N56" i="1"/>
  <c r="N72" i="1"/>
  <c r="N88" i="1"/>
  <c r="N104" i="1"/>
  <c r="N120" i="1"/>
  <c r="N136" i="1"/>
  <c r="N152" i="1"/>
  <c r="N168" i="1"/>
  <c r="N184" i="1"/>
  <c r="N200" i="1"/>
  <c r="N75" i="1"/>
  <c r="N139" i="1"/>
  <c r="N179" i="1"/>
  <c r="N20" i="1"/>
  <c r="N76" i="1"/>
  <c r="N116" i="1"/>
  <c r="N140" i="1"/>
  <c r="N164" i="1"/>
  <c r="N188" i="1"/>
  <c r="N14" i="1"/>
  <c r="N22" i="1"/>
  <c r="N30" i="1"/>
  <c r="N38" i="1"/>
  <c r="N46" i="1"/>
  <c r="N54" i="1"/>
  <c r="N62" i="1"/>
  <c r="N70" i="1"/>
  <c r="N78" i="1"/>
  <c r="N86" i="1"/>
  <c r="N94" i="1"/>
  <c r="N102" i="1"/>
  <c r="N110" i="1"/>
  <c r="N118" i="1"/>
  <c r="N126" i="1"/>
  <c r="N134" i="1"/>
  <c r="N142" i="1"/>
  <c r="N150" i="1"/>
  <c r="N158" i="1"/>
  <c r="N166" i="1"/>
  <c r="N174" i="1"/>
  <c r="N182" i="1"/>
  <c r="N190" i="1"/>
  <c r="N198" i="1"/>
  <c r="N23" i="1"/>
  <c r="N39" i="1"/>
  <c r="N47" i="1"/>
  <c r="N55" i="1"/>
  <c r="N63" i="1"/>
  <c r="N71" i="1"/>
  <c r="N87" i="1"/>
  <c r="N95" i="1"/>
  <c r="N103" i="1"/>
  <c r="N111" i="1"/>
  <c r="N127" i="1"/>
  <c r="N135" i="1"/>
  <c r="N151" i="1"/>
  <c r="N167" i="1"/>
  <c r="N183" i="1"/>
  <c r="N191" i="1"/>
  <c r="N24" i="1"/>
  <c r="N40" i="1"/>
  <c r="N48" i="1"/>
  <c r="N64" i="1"/>
  <c r="N80" i="1"/>
  <c r="N96" i="1"/>
  <c r="N112" i="1"/>
  <c r="N128" i="1"/>
  <c r="N144" i="1"/>
  <c r="N160" i="1"/>
  <c r="N176" i="1"/>
  <c r="N192" i="1"/>
  <c r="N59" i="1"/>
  <c r="N91" i="1"/>
  <c r="N107" i="1"/>
  <c r="N123" i="1"/>
  <c r="N147" i="1"/>
  <c r="N163" i="1"/>
  <c r="N187" i="1"/>
  <c r="N28" i="1"/>
  <c r="N52" i="1"/>
  <c r="N68" i="1"/>
  <c r="N84" i="1"/>
  <c r="N100" i="1"/>
  <c r="N132" i="1"/>
  <c r="N156" i="1"/>
  <c r="N180" i="1"/>
  <c r="N15" i="1"/>
  <c r="N16" i="1"/>
  <c r="M16" i="2"/>
  <c r="M24" i="2"/>
  <c r="M32" i="2"/>
  <c r="M40" i="2"/>
  <c r="M48" i="2"/>
  <c r="M56" i="2"/>
  <c r="M64" i="2"/>
  <c r="M72" i="2"/>
  <c r="M80" i="2"/>
  <c r="M88" i="2"/>
  <c r="M96" i="2"/>
  <c r="M104" i="2"/>
  <c r="M112" i="2"/>
  <c r="M120" i="2"/>
  <c r="M128" i="2"/>
  <c r="M136" i="2"/>
  <c r="M144" i="2"/>
  <c r="M152" i="2"/>
  <c r="M160" i="2"/>
  <c r="M168" i="2"/>
  <c r="M176" i="2"/>
  <c r="M184" i="2"/>
  <c r="M192" i="2"/>
  <c r="M200" i="2"/>
  <c r="S15" i="1"/>
  <c r="S23" i="1"/>
  <c r="S31" i="1"/>
  <c r="S39" i="1"/>
  <c r="S47" i="1"/>
  <c r="S55" i="1"/>
  <c r="S63" i="1"/>
  <c r="S71" i="1"/>
  <c r="S79" i="1"/>
  <c r="S87" i="1"/>
  <c r="S95" i="1"/>
  <c r="S103" i="1"/>
  <c r="S111" i="1"/>
  <c r="S119" i="1"/>
  <c r="S127" i="1"/>
  <c r="S135" i="1"/>
  <c r="S143" i="1"/>
  <c r="S151" i="1"/>
  <c r="S159" i="1"/>
  <c r="S167" i="1"/>
  <c r="S175" i="1"/>
  <c r="S183" i="1"/>
  <c r="S191" i="1"/>
  <c r="S199" i="1"/>
  <c r="S20" i="1"/>
  <c r="S124" i="1"/>
  <c r="M9" i="2"/>
  <c r="M17" i="2"/>
  <c r="M25" i="2"/>
  <c r="M33" i="2"/>
  <c r="M41" i="2"/>
  <c r="M49" i="2"/>
  <c r="M57" i="2"/>
  <c r="M65" i="2"/>
  <c r="M73" i="2"/>
  <c r="M81" i="2"/>
  <c r="M89" i="2"/>
  <c r="M97" i="2"/>
  <c r="M105" i="2"/>
  <c r="M113" i="2"/>
  <c r="M121" i="2"/>
  <c r="M129" i="2"/>
  <c r="M137" i="2"/>
  <c r="M145" i="2"/>
  <c r="M153" i="2"/>
  <c r="M161" i="2"/>
  <c r="M169" i="2"/>
  <c r="M177" i="2"/>
  <c r="M185" i="2"/>
  <c r="M193" i="2"/>
  <c r="M8" i="2"/>
  <c r="S16" i="1"/>
  <c r="S24" i="1"/>
  <c r="S32" i="1"/>
  <c r="S40" i="1"/>
  <c r="S48" i="1"/>
  <c r="S56" i="1"/>
  <c r="S64" i="1"/>
  <c r="S72" i="1"/>
  <c r="S80" i="1"/>
  <c r="S88" i="1"/>
  <c r="S96" i="1"/>
  <c r="S104" i="1"/>
  <c r="S112" i="1"/>
  <c r="S120" i="1"/>
  <c r="S128" i="1"/>
  <c r="S136" i="1"/>
  <c r="S144" i="1"/>
  <c r="S152" i="1"/>
  <c r="S160" i="1"/>
  <c r="S168" i="1"/>
  <c r="S176" i="1"/>
  <c r="S184" i="1"/>
  <c r="S192" i="1"/>
  <c r="S200" i="1"/>
  <c r="M37" i="2"/>
  <c r="M77" i="2"/>
  <c r="M125" i="2"/>
  <c r="M173" i="2"/>
  <c r="S36" i="1"/>
  <c r="S84" i="1"/>
  <c r="S140" i="1"/>
  <c r="S188" i="1"/>
  <c r="M10" i="2"/>
  <c r="M18" i="2"/>
  <c r="M26" i="2"/>
  <c r="M34" i="2"/>
  <c r="M42" i="2"/>
  <c r="M50" i="2"/>
  <c r="M58" i="2"/>
  <c r="M66" i="2"/>
  <c r="M74" i="2"/>
  <c r="M82" i="2"/>
  <c r="M90" i="2"/>
  <c r="M98" i="2"/>
  <c r="M106" i="2"/>
  <c r="M114" i="2"/>
  <c r="M122" i="2"/>
  <c r="M130" i="2"/>
  <c r="M138" i="2"/>
  <c r="M146" i="2"/>
  <c r="M154" i="2"/>
  <c r="M162" i="2"/>
  <c r="M170" i="2"/>
  <c r="M178" i="2"/>
  <c r="M186" i="2"/>
  <c r="M194" i="2"/>
  <c r="S9" i="1"/>
  <c r="S17" i="1"/>
  <c r="S25" i="1"/>
  <c r="S33" i="1"/>
  <c r="S41" i="1"/>
  <c r="S49" i="1"/>
  <c r="S57" i="1"/>
  <c r="S65" i="1"/>
  <c r="S73" i="1"/>
  <c r="S81" i="1"/>
  <c r="S89" i="1"/>
  <c r="S97" i="1"/>
  <c r="S105" i="1"/>
  <c r="S113" i="1"/>
  <c r="S121" i="1"/>
  <c r="S129" i="1"/>
  <c r="S137" i="1"/>
  <c r="S145" i="1"/>
  <c r="S153" i="1"/>
  <c r="S161" i="1"/>
  <c r="S169" i="1"/>
  <c r="S177" i="1"/>
  <c r="S185" i="1"/>
  <c r="S193" i="1"/>
  <c r="M13" i="2"/>
  <c r="M29" i="2"/>
  <c r="M45" i="2"/>
  <c r="M69" i="2"/>
  <c r="M109" i="2"/>
  <c r="M141" i="2"/>
  <c r="M165" i="2"/>
  <c r="S12" i="1"/>
  <c r="S68" i="1"/>
  <c r="S116" i="1"/>
  <c r="S156" i="1"/>
  <c r="M11" i="2"/>
  <c r="M19" i="2"/>
  <c r="M27" i="2"/>
  <c r="M35" i="2"/>
  <c r="M43" i="2"/>
  <c r="M51" i="2"/>
  <c r="M59" i="2"/>
  <c r="M67" i="2"/>
  <c r="M75" i="2"/>
  <c r="M83" i="2"/>
  <c r="M91" i="2"/>
  <c r="M99" i="2"/>
  <c r="M107" i="2"/>
  <c r="M115" i="2"/>
  <c r="M123" i="2"/>
  <c r="M131" i="2"/>
  <c r="M139" i="2"/>
  <c r="M147" i="2"/>
  <c r="M155" i="2"/>
  <c r="M163" i="2"/>
  <c r="M171" i="2"/>
  <c r="M179" i="2"/>
  <c r="M187" i="2"/>
  <c r="M195" i="2"/>
  <c r="S10" i="1"/>
  <c r="S18" i="1"/>
  <c r="S26" i="1"/>
  <c r="S34" i="1"/>
  <c r="S42" i="1"/>
  <c r="S50" i="1"/>
  <c r="S58" i="1"/>
  <c r="S66" i="1"/>
  <c r="S74" i="1"/>
  <c r="S82" i="1"/>
  <c r="S90" i="1"/>
  <c r="S98" i="1"/>
  <c r="S106" i="1"/>
  <c r="S114" i="1"/>
  <c r="S122" i="1"/>
  <c r="S130" i="1"/>
  <c r="S138" i="1"/>
  <c r="S146" i="1"/>
  <c r="S154" i="1"/>
  <c r="S162" i="1"/>
  <c r="S170" i="1"/>
  <c r="S178" i="1"/>
  <c r="S186" i="1"/>
  <c r="S194" i="1"/>
  <c r="M93" i="2"/>
  <c r="M181" i="2"/>
  <c r="S52" i="1"/>
  <c r="S108" i="1"/>
  <c r="S172" i="1"/>
  <c r="M12" i="2"/>
  <c r="M20" i="2"/>
  <c r="M28" i="2"/>
  <c r="M36" i="2"/>
  <c r="M44" i="2"/>
  <c r="M52" i="2"/>
  <c r="M60" i="2"/>
  <c r="M68" i="2"/>
  <c r="M76" i="2"/>
  <c r="M84" i="2"/>
  <c r="M92" i="2"/>
  <c r="M100" i="2"/>
  <c r="M108" i="2"/>
  <c r="M116" i="2"/>
  <c r="M124" i="2"/>
  <c r="M132" i="2"/>
  <c r="M140" i="2"/>
  <c r="M148" i="2"/>
  <c r="M156" i="2"/>
  <c r="M164" i="2"/>
  <c r="M172" i="2"/>
  <c r="M180" i="2"/>
  <c r="M188" i="2"/>
  <c r="M196" i="2"/>
  <c r="S11" i="1"/>
  <c r="S19" i="1"/>
  <c r="S27" i="1"/>
  <c r="S35" i="1"/>
  <c r="S43" i="1"/>
  <c r="S51" i="1"/>
  <c r="S59" i="1"/>
  <c r="S67" i="1"/>
  <c r="S75" i="1"/>
  <c r="S83" i="1"/>
  <c r="S91" i="1"/>
  <c r="S99" i="1"/>
  <c r="S107" i="1"/>
  <c r="S115" i="1"/>
  <c r="S123" i="1"/>
  <c r="S131" i="1"/>
  <c r="S139" i="1"/>
  <c r="S147" i="1"/>
  <c r="S155" i="1"/>
  <c r="S163" i="1"/>
  <c r="S171" i="1"/>
  <c r="S179" i="1"/>
  <c r="S187" i="1"/>
  <c r="S195" i="1"/>
  <c r="M53" i="2"/>
  <c r="M117" i="2"/>
  <c r="M157" i="2"/>
  <c r="S28" i="1"/>
  <c r="S92" i="1"/>
  <c r="S148" i="1"/>
  <c r="S196" i="1"/>
  <c r="M14" i="2"/>
  <c r="M22" i="2"/>
  <c r="M30" i="2"/>
  <c r="M38" i="2"/>
  <c r="M46" i="2"/>
  <c r="M54" i="2"/>
  <c r="M62" i="2"/>
  <c r="M70" i="2"/>
  <c r="M78" i="2"/>
  <c r="M86" i="2"/>
  <c r="M94" i="2"/>
  <c r="M102" i="2"/>
  <c r="M110" i="2"/>
  <c r="M118" i="2"/>
  <c r="M126" i="2"/>
  <c r="M134" i="2"/>
  <c r="M142" i="2"/>
  <c r="M150" i="2"/>
  <c r="M158" i="2"/>
  <c r="M166" i="2"/>
  <c r="M174" i="2"/>
  <c r="M182" i="2"/>
  <c r="M190" i="2"/>
  <c r="M198" i="2"/>
  <c r="S13" i="1"/>
  <c r="S21" i="1"/>
  <c r="S29" i="1"/>
  <c r="S37" i="1"/>
  <c r="S45" i="1"/>
  <c r="S53" i="1"/>
  <c r="S61" i="1"/>
  <c r="S69" i="1"/>
  <c r="S77" i="1"/>
  <c r="S85" i="1"/>
  <c r="S93" i="1"/>
  <c r="S101" i="1"/>
  <c r="S109" i="1"/>
  <c r="S117" i="1"/>
  <c r="S125" i="1"/>
  <c r="S133" i="1"/>
  <c r="S141" i="1"/>
  <c r="S149" i="1"/>
  <c r="S157" i="1"/>
  <c r="S165" i="1"/>
  <c r="S173" i="1"/>
  <c r="S181" i="1"/>
  <c r="S189" i="1"/>
  <c r="S197" i="1"/>
  <c r="M21" i="2"/>
  <c r="M61" i="2"/>
  <c r="M101" i="2"/>
  <c r="M133" i="2"/>
  <c r="M149" i="2"/>
  <c r="M197" i="2"/>
  <c r="S44" i="1"/>
  <c r="S76" i="1"/>
  <c r="S132" i="1"/>
  <c r="S164" i="1"/>
  <c r="M15" i="2"/>
  <c r="M23" i="2"/>
  <c r="M31" i="2"/>
  <c r="M39" i="2"/>
  <c r="M47" i="2"/>
  <c r="M55" i="2"/>
  <c r="M63" i="2"/>
  <c r="M71" i="2"/>
  <c r="M79" i="2"/>
  <c r="M87" i="2"/>
  <c r="M95" i="2"/>
  <c r="M103" i="2"/>
  <c r="M111" i="2"/>
  <c r="M119" i="2"/>
  <c r="M127" i="2"/>
  <c r="M135" i="2"/>
  <c r="M143" i="2"/>
  <c r="M151" i="2"/>
  <c r="M159" i="2"/>
  <c r="M167" i="2"/>
  <c r="M175" i="2"/>
  <c r="M183" i="2"/>
  <c r="M191" i="2"/>
  <c r="M199" i="2"/>
  <c r="S14" i="1"/>
  <c r="S22" i="1"/>
  <c r="S30" i="1"/>
  <c r="S38" i="1"/>
  <c r="S46" i="1"/>
  <c r="S54" i="1"/>
  <c r="S62" i="1"/>
  <c r="S70" i="1"/>
  <c r="S78" i="1"/>
  <c r="S86" i="1"/>
  <c r="S94" i="1"/>
  <c r="S102" i="1"/>
  <c r="S110" i="1"/>
  <c r="S118" i="1"/>
  <c r="S126" i="1"/>
  <c r="S134" i="1"/>
  <c r="S142" i="1"/>
  <c r="S150" i="1"/>
  <c r="S158" i="1"/>
  <c r="S166" i="1"/>
  <c r="S174" i="1"/>
  <c r="S182" i="1"/>
  <c r="S190" i="1"/>
  <c r="S198" i="1"/>
  <c r="M85" i="2"/>
  <c r="M189" i="2"/>
  <c r="S60" i="1"/>
  <c r="S100" i="1"/>
  <c r="S180" i="1"/>
  <c r="J166" i="2"/>
  <c r="K8" i="3"/>
  <c r="D52" i="8" s="1"/>
  <c r="H179" i="1"/>
  <c r="D23" i="8"/>
  <c r="F23" i="8" s="1"/>
  <c r="H9" i="1"/>
  <c r="H10" i="1"/>
  <c r="E60" i="8"/>
  <c r="H155" i="1"/>
  <c r="L156" i="1"/>
  <c r="P157" i="1"/>
  <c r="H159" i="1"/>
  <c r="L160" i="1"/>
  <c r="P161" i="1"/>
  <c r="H163" i="1"/>
  <c r="L164" i="1"/>
  <c r="P165" i="1"/>
  <c r="H167" i="1"/>
  <c r="L168" i="1"/>
  <c r="P169" i="1"/>
  <c r="H171" i="1"/>
  <c r="L172" i="1"/>
  <c r="P173" i="1"/>
  <c r="H175" i="1"/>
  <c r="L176" i="1"/>
  <c r="P177" i="1"/>
  <c r="L180" i="1"/>
  <c r="P181" i="1"/>
  <c r="H183" i="1"/>
  <c r="L184" i="1"/>
  <c r="P185" i="1"/>
  <c r="H187" i="1"/>
  <c r="L188" i="1"/>
  <c r="P189" i="1"/>
  <c r="H191" i="1"/>
  <c r="L192" i="1"/>
  <c r="P193" i="1"/>
  <c r="H195" i="1"/>
  <c r="L196" i="1"/>
  <c r="P197" i="1"/>
  <c r="H199" i="1"/>
  <c r="L200" i="1"/>
  <c r="L154" i="1"/>
  <c r="P155" i="1"/>
  <c r="H157" i="1"/>
  <c r="L158" i="1"/>
  <c r="P159" i="1"/>
  <c r="H161" i="1"/>
  <c r="L162" i="1"/>
  <c r="P163" i="1"/>
  <c r="H165" i="1"/>
  <c r="L166" i="1"/>
  <c r="P167" i="1"/>
  <c r="H169" i="1"/>
  <c r="L170" i="1"/>
  <c r="P171" i="1"/>
  <c r="H173" i="1"/>
  <c r="L174" i="1"/>
  <c r="P175" i="1"/>
  <c r="L178" i="1"/>
  <c r="P179" i="1"/>
  <c r="H181" i="1"/>
  <c r="L182" i="1"/>
  <c r="P183" i="1"/>
  <c r="H185" i="1"/>
  <c r="L186" i="1"/>
  <c r="H189" i="1"/>
  <c r="L190" i="1"/>
  <c r="H193" i="1"/>
  <c r="P195" i="1"/>
  <c r="L198" i="1"/>
  <c r="H178" i="1"/>
  <c r="P188" i="1"/>
  <c r="P192" i="1"/>
  <c r="L195" i="1"/>
  <c r="H198" i="1"/>
  <c r="P200" i="1"/>
  <c r="K201" i="3"/>
  <c r="J190" i="2"/>
  <c r="J192" i="2"/>
  <c r="J194" i="2"/>
  <c r="J196" i="2"/>
  <c r="J198" i="2"/>
  <c r="J200" i="2"/>
  <c r="P154" i="1"/>
  <c r="H156" i="1"/>
  <c r="L157" i="1"/>
  <c r="P158" i="1"/>
  <c r="H160" i="1"/>
  <c r="L161" i="1"/>
  <c r="P162" i="1"/>
  <c r="H164" i="1"/>
  <c r="L165" i="1"/>
  <c r="P166" i="1"/>
  <c r="H168" i="1"/>
  <c r="L169" i="1"/>
  <c r="P170" i="1"/>
  <c r="H172" i="1"/>
  <c r="L173" i="1"/>
  <c r="P174" i="1"/>
  <c r="H176" i="1"/>
  <c r="L177" i="1"/>
  <c r="P178" i="1"/>
  <c r="H180" i="1"/>
  <c r="L181" i="1"/>
  <c r="P182" i="1"/>
  <c r="H184" i="1"/>
  <c r="L185" i="1"/>
  <c r="P186" i="1"/>
  <c r="H188" i="1"/>
  <c r="L189" i="1"/>
  <c r="P190" i="1"/>
  <c r="H192" i="1"/>
  <c r="L193" i="1"/>
  <c r="P194" i="1"/>
  <c r="L197" i="1"/>
  <c r="P198" i="1"/>
  <c r="H200" i="1"/>
  <c r="H177" i="1"/>
  <c r="P187" i="1"/>
  <c r="P191" i="1"/>
  <c r="L194" i="1"/>
  <c r="H197" i="1"/>
  <c r="P199" i="1"/>
  <c r="J189" i="2"/>
  <c r="J191" i="2"/>
  <c r="J193" i="2"/>
  <c r="J195" i="2"/>
  <c r="J197" i="2"/>
  <c r="J199" i="2"/>
  <c r="H154" i="1"/>
  <c r="L155" i="1"/>
  <c r="P156" i="1"/>
  <c r="H158" i="1"/>
  <c r="L159" i="1"/>
  <c r="P160" i="1"/>
  <c r="H162" i="1"/>
  <c r="L163" i="1"/>
  <c r="P164" i="1"/>
  <c r="H166" i="1"/>
  <c r="L167" i="1"/>
  <c r="P168" i="1"/>
  <c r="H170" i="1"/>
  <c r="L171" i="1"/>
  <c r="P172" i="1"/>
  <c r="H174" i="1"/>
  <c r="L175" i="1"/>
  <c r="P176" i="1"/>
  <c r="L179" i="1"/>
  <c r="P180" i="1"/>
  <c r="H182" i="1"/>
  <c r="L183" i="1"/>
  <c r="P184" i="1"/>
  <c r="H186" i="1"/>
  <c r="L187" i="1"/>
  <c r="H190" i="1"/>
  <c r="L191" i="1"/>
  <c r="H194" i="1"/>
  <c r="P196" i="1"/>
  <c r="L199" i="1"/>
  <c r="D61" i="8"/>
  <c r="K196" i="3"/>
  <c r="K192" i="3"/>
  <c r="K188" i="3"/>
  <c r="K184" i="3"/>
  <c r="K180" i="3"/>
  <c r="K176" i="3"/>
  <c r="K172" i="3"/>
  <c r="K168" i="3"/>
  <c r="K164" i="3"/>
  <c r="K160" i="3"/>
  <c r="K156" i="3"/>
  <c r="K152" i="3"/>
  <c r="K148" i="3"/>
  <c r="K144" i="3"/>
  <c r="K140" i="3"/>
  <c r="K136" i="3"/>
  <c r="K132" i="3"/>
  <c r="K128" i="3"/>
  <c r="K124" i="3"/>
  <c r="K120" i="3"/>
  <c r="K116" i="3"/>
  <c r="K112" i="3"/>
  <c r="K108" i="3"/>
  <c r="K104" i="3"/>
  <c r="K100" i="3"/>
  <c r="K96" i="3"/>
  <c r="K92" i="3"/>
  <c r="K88" i="3"/>
  <c r="K84" i="3"/>
  <c r="K80" i="3"/>
  <c r="K76" i="3"/>
  <c r="K72" i="3"/>
  <c r="K68" i="3"/>
  <c r="K64" i="3"/>
  <c r="K60" i="3"/>
  <c r="K56" i="3"/>
  <c r="K52" i="3"/>
  <c r="K48" i="3"/>
  <c r="K44" i="3"/>
  <c r="K40" i="3"/>
  <c r="K36" i="3"/>
  <c r="K32" i="3"/>
  <c r="K28" i="3"/>
  <c r="K24" i="3"/>
  <c r="K20" i="3"/>
  <c r="K16" i="3"/>
  <c r="K12" i="3"/>
  <c r="D56" i="8" s="1"/>
  <c r="J12" i="2"/>
  <c r="J16" i="2"/>
  <c r="J20" i="2"/>
  <c r="D39" i="8" s="1"/>
  <c r="J24" i="2"/>
  <c r="D43" i="8" s="1"/>
  <c r="J28" i="2"/>
  <c r="D47" i="8" s="1"/>
  <c r="J32" i="2"/>
  <c r="J36" i="2"/>
  <c r="J40" i="2"/>
  <c r="J44" i="2"/>
  <c r="J48" i="2"/>
  <c r="J52" i="2"/>
  <c r="J56" i="2"/>
  <c r="J60" i="2"/>
  <c r="J64" i="2"/>
  <c r="J68" i="2"/>
  <c r="J72" i="2"/>
  <c r="J76" i="2"/>
  <c r="J80" i="2"/>
  <c r="J84" i="2"/>
  <c r="J88" i="2"/>
  <c r="J92" i="2"/>
  <c r="J96" i="2"/>
  <c r="J100" i="2"/>
  <c r="J104" i="2"/>
  <c r="J108" i="2"/>
  <c r="J112" i="2"/>
  <c r="J116" i="2"/>
  <c r="J120" i="2"/>
  <c r="J124" i="2"/>
  <c r="J128" i="2"/>
  <c r="J132" i="2"/>
  <c r="J136" i="2"/>
  <c r="J140" i="2"/>
  <c r="J144" i="2"/>
  <c r="J148" i="2"/>
  <c r="J152" i="2"/>
  <c r="J156" i="2"/>
  <c r="J160" i="2"/>
  <c r="J164" i="2"/>
  <c r="J168" i="2"/>
  <c r="J172" i="2"/>
  <c r="J176" i="2"/>
  <c r="J180" i="2"/>
  <c r="J184" i="2"/>
  <c r="J188" i="2"/>
  <c r="P11" i="1"/>
  <c r="D27" i="8" s="1"/>
  <c r="F27" i="8" s="1"/>
  <c r="P15" i="1"/>
  <c r="P19" i="1"/>
  <c r="P23" i="1"/>
  <c r="P27" i="1"/>
  <c r="P31" i="1"/>
  <c r="P35" i="1"/>
  <c r="P39" i="1"/>
  <c r="P43" i="1"/>
  <c r="P47" i="1"/>
  <c r="P51" i="1"/>
  <c r="P55" i="1"/>
  <c r="P59" i="1"/>
  <c r="P63" i="1"/>
  <c r="P67" i="1"/>
  <c r="P71" i="1"/>
  <c r="P75" i="1"/>
  <c r="P79" i="1"/>
  <c r="P83" i="1"/>
  <c r="P87" i="1"/>
  <c r="P91" i="1"/>
  <c r="P95" i="1"/>
  <c r="P99" i="1"/>
  <c r="P103" i="1"/>
  <c r="P107" i="1"/>
  <c r="P111" i="1"/>
  <c r="P115" i="1"/>
  <c r="P119" i="1"/>
  <c r="P123" i="1"/>
  <c r="P127" i="1"/>
  <c r="P131" i="1"/>
  <c r="P135" i="1"/>
  <c r="P139" i="1"/>
  <c r="P143" i="1"/>
  <c r="P147" i="1"/>
  <c r="P151" i="1"/>
  <c r="L9" i="1"/>
  <c r="L12" i="1"/>
  <c r="L17" i="1"/>
  <c r="L20" i="1"/>
  <c r="L25" i="1"/>
  <c r="L28" i="1"/>
  <c r="L33" i="1"/>
  <c r="L36" i="1"/>
  <c r="L41" i="1"/>
  <c r="L44" i="1"/>
  <c r="L49" i="1"/>
  <c r="L52" i="1"/>
  <c r="L57" i="1"/>
  <c r="L60" i="1"/>
  <c r="L65" i="1"/>
  <c r="L68" i="1"/>
  <c r="L73" i="1"/>
  <c r="L76" i="1"/>
  <c r="L81" i="1"/>
  <c r="L84" i="1"/>
  <c r="L89" i="1"/>
  <c r="L92" i="1"/>
  <c r="K197" i="3"/>
  <c r="K193" i="3"/>
  <c r="K189" i="3"/>
  <c r="K185" i="3"/>
  <c r="K181" i="3"/>
  <c r="K177" i="3"/>
  <c r="K173" i="3"/>
  <c r="K169" i="3"/>
  <c r="K165" i="3"/>
  <c r="K161" i="3"/>
  <c r="K157" i="3"/>
  <c r="K153" i="3"/>
  <c r="K149" i="3"/>
  <c r="K145" i="3"/>
  <c r="K141" i="3"/>
  <c r="K137" i="3"/>
  <c r="K133" i="3"/>
  <c r="K129" i="3"/>
  <c r="K125" i="3"/>
  <c r="K121" i="3"/>
  <c r="K117" i="3"/>
  <c r="K113" i="3"/>
  <c r="K109" i="3"/>
  <c r="K105" i="3"/>
  <c r="K101" i="3"/>
  <c r="K97" i="3"/>
  <c r="K93" i="3"/>
  <c r="K89" i="3"/>
  <c r="K85" i="3"/>
  <c r="K81" i="3"/>
  <c r="K77" i="3"/>
  <c r="K73" i="3"/>
  <c r="K69" i="3"/>
  <c r="K65" i="3"/>
  <c r="K61" i="3"/>
  <c r="K57" i="3"/>
  <c r="K53" i="3"/>
  <c r="K49" i="3"/>
  <c r="K45" i="3"/>
  <c r="K41" i="3"/>
  <c r="K37" i="3"/>
  <c r="K33" i="3"/>
  <c r="K29" i="3"/>
  <c r="K25" i="3"/>
  <c r="K21" i="3"/>
  <c r="K17" i="3"/>
  <c r="K13" i="3"/>
  <c r="D57" i="8" s="1"/>
  <c r="K9" i="3"/>
  <c r="D53" i="8" s="1"/>
  <c r="J11" i="2"/>
  <c r="D32" i="8" s="1"/>
  <c r="J15" i="2"/>
  <c r="D35" i="8" s="1"/>
  <c r="J19" i="2"/>
  <c r="D38" i="8" s="1"/>
  <c r="J23" i="2"/>
  <c r="D42" i="8" s="1"/>
  <c r="J27" i="2"/>
  <c r="J31" i="2"/>
  <c r="D50" i="8" s="1"/>
  <c r="J35" i="2"/>
  <c r="J39" i="2"/>
  <c r="J43" i="2"/>
  <c r="J47" i="2"/>
  <c r="J51" i="2"/>
  <c r="J55" i="2"/>
  <c r="J59" i="2"/>
  <c r="J63" i="2"/>
  <c r="J67" i="2"/>
  <c r="J71" i="2"/>
  <c r="J75" i="2"/>
  <c r="J79" i="2"/>
  <c r="J83" i="2"/>
  <c r="J87" i="2"/>
  <c r="J91" i="2"/>
  <c r="J95" i="2"/>
  <c r="J99" i="2"/>
  <c r="J103" i="2"/>
  <c r="J107" i="2"/>
  <c r="J111" i="2"/>
  <c r="J115" i="2"/>
  <c r="J119" i="2"/>
  <c r="J123" i="2"/>
  <c r="J127" i="2"/>
  <c r="J131" i="2"/>
  <c r="J135" i="2"/>
  <c r="J139" i="2"/>
  <c r="J143" i="2"/>
  <c r="J147" i="2"/>
  <c r="J151" i="2"/>
  <c r="J155" i="2"/>
  <c r="J159" i="2"/>
  <c r="J163" i="2"/>
  <c r="J167" i="2"/>
  <c r="J171" i="2"/>
  <c r="J175" i="2"/>
  <c r="J179" i="2"/>
  <c r="J183" i="2"/>
  <c r="J187" i="2"/>
  <c r="P10" i="1"/>
  <c r="P14" i="1"/>
  <c r="P18" i="1"/>
  <c r="P22" i="1"/>
  <c r="P26" i="1"/>
  <c r="P30" i="1"/>
  <c r="P34" i="1"/>
  <c r="P38" i="1"/>
  <c r="P42" i="1"/>
  <c r="P46" i="1"/>
  <c r="P50" i="1"/>
  <c r="P54" i="1"/>
  <c r="P58" i="1"/>
  <c r="P62" i="1"/>
  <c r="P66" i="1"/>
  <c r="P70" i="1"/>
  <c r="P74" i="1"/>
  <c r="P78" i="1"/>
  <c r="P82" i="1"/>
  <c r="P86" i="1"/>
  <c r="P90" i="1"/>
  <c r="P94" i="1"/>
  <c r="P98" i="1"/>
  <c r="P102" i="1"/>
  <c r="P106" i="1"/>
  <c r="P110" i="1"/>
  <c r="P114" i="1"/>
  <c r="P118" i="1"/>
  <c r="P122" i="1"/>
  <c r="P126" i="1"/>
  <c r="P130" i="1"/>
  <c r="P134" i="1"/>
  <c r="P138" i="1"/>
  <c r="P142" i="1"/>
  <c r="P146" i="1"/>
  <c r="P150" i="1"/>
  <c r="L11" i="1"/>
  <c r="L14" i="1"/>
  <c r="L19" i="1"/>
  <c r="L22" i="1"/>
  <c r="L27" i="1"/>
  <c r="L30" i="1"/>
  <c r="L35" i="1"/>
  <c r="L38" i="1"/>
  <c r="L43" i="1"/>
  <c r="L46" i="1"/>
  <c r="L51" i="1"/>
  <c r="L54" i="1"/>
  <c r="L59" i="1"/>
  <c r="L62" i="1"/>
  <c r="L67" i="1"/>
  <c r="L70" i="1"/>
  <c r="L75" i="1"/>
  <c r="L78" i="1"/>
  <c r="K191" i="3"/>
  <c r="K183" i="3"/>
  <c r="K175" i="3"/>
  <c r="K167" i="3"/>
  <c r="K159" i="3"/>
  <c r="K151" i="3"/>
  <c r="K143" i="3"/>
  <c r="K135" i="3"/>
  <c r="K127" i="3"/>
  <c r="K119" i="3"/>
  <c r="K111" i="3"/>
  <c r="K103" i="3"/>
  <c r="K95" i="3"/>
  <c r="K87" i="3"/>
  <c r="K79" i="3"/>
  <c r="K71" i="3"/>
  <c r="K63" i="3"/>
  <c r="K55" i="3"/>
  <c r="K47" i="3"/>
  <c r="K39" i="3"/>
  <c r="K31" i="3"/>
  <c r="K23" i="3"/>
  <c r="K15" i="3"/>
  <c r="J9" i="2"/>
  <c r="J17" i="2"/>
  <c r="D34" i="8" s="1"/>
  <c r="J25" i="2"/>
  <c r="D44" i="8" s="1"/>
  <c r="J33" i="2"/>
  <c r="J41" i="2"/>
  <c r="J49" i="2"/>
  <c r="J57" i="2"/>
  <c r="J65" i="2"/>
  <c r="J73" i="2"/>
  <c r="J81" i="2"/>
  <c r="J89" i="2"/>
  <c r="J97" i="2"/>
  <c r="J105" i="2"/>
  <c r="J113" i="2"/>
  <c r="J121" i="2"/>
  <c r="J129" i="2"/>
  <c r="J137" i="2"/>
  <c r="J145" i="2"/>
  <c r="J153" i="2"/>
  <c r="J161" i="2"/>
  <c r="J169" i="2"/>
  <c r="J177" i="2"/>
  <c r="J185" i="2"/>
  <c r="P12" i="1"/>
  <c r="P20" i="1"/>
  <c r="P28" i="1"/>
  <c r="P36" i="1"/>
  <c r="P44" i="1"/>
  <c r="P52" i="1"/>
  <c r="P60" i="1"/>
  <c r="P68" i="1"/>
  <c r="P76" i="1"/>
  <c r="P84" i="1"/>
  <c r="P92" i="1"/>
  <c r="P100" i="1"/>
  <c r="P108" i="1"/>
  <c r="P116" i="1"/>
  <c r="P124" i="1"/>
  <c r="P132" i="1"/>
  <c r="P140" i="1"/>
  <c r="P148" i="1"/>
  <c r="L10" i="1"/>
  <c r="L15" i="1"/>
  <c r="L26" i="1"/>
  <c r="L31" i="1"/>
  <c r="L42" i="1"/>
  <c r="L47" i="1"/>
  <c r="L58" i="1"/>
  <c r="L63" i="1"/>
  <c r="L74" i="1"/>
  <c r="L79" i="1"/>
  <c r="L83" i="1"/>
  <c r="L87" i="1"/>
  <c r="L94" i="1"/>
  <c r="L97" i="1"/>
  <c r="L100" i="1"/>
  <c r="L105" i="1"/>
  <c r="L108" i="1"/>
  <c r="L113" i="1"/>
  <c r="L116" i="1"/>
  <c r="L121" i="1"/>
  <c r="L124" i="1"/>
  <c r="L129" i="1"/>
  <c r="L132" i="1"/>
  <c r="L137" i="1"/>
  <c r="L140" i="1"/>
  <c r="L145" i="1"/>
  <c r="L148" i="1"/>
  <c r="L153" i="1"/>
  <c r="H14" i="1"/>
  <c r="H18" i="1"/>
  <c r="H22" i="1"/>
  <c r="H26" i="1"/>
  <c r="H30" i="1"/>
  <c r="H34" i="1"/>
  <c r="H38" i="1"/>
  <c r="H42" i="1"/>
  <c r="H46" i="1"/>
  <c r="H50" i="1"/>
  <c r="H54" i="1"/>
  <c r="H58" i="1"/>
  <c r="H62" i="1"/>
  <c r="H66" i="1"/>
  <c r="H70" i="1"/>
  <c r="H74" i="1"/>
  <c r="H78" i="1"/>
  <c r="H82" i="1"/>
  <c r="H86" i="1"/>
  <c r="H90" i="1"/>
  <c r="H94" i="1"/>
  <c r="H98" i="1"/>
  <c r="H102" i="1"/>
  <c r="H106" i="1"/>
  <c r="H110" i="1"/>
  <c r="H114" i="1"/>
  <c r="H118" i="1"/>
  <c r="H122" i="1"/>
  <c r="H126" i="1"/>
  <c r="H130" i="1"/>
  <c r="H134" i="1"/>
  <c r="H138" i="1"/>
  <c r="H142" i="1"/>
  <c r="H146" i="1"/>
  <c r="H150" i="1"/>
  <c r="K194" i="3"/>
  <c r="K186" i="3"/>
  <c r="K178" i="3"/>
  <c r="K170" i="3"/>
  <c r="K162" i="3"/>
  <c r="K154" i="3"/>
  <c r="K146" i="3"/>
  <c r="K138" i="3"/>
  <c r="K130" i="3"/>
  <c r="K122" i="3"/>
  <c r="K114" i="3"/>
  <c r="K106" i="3"/>
  <c r="K98" i="3"/>
  <c r="K90" i="3"/>
  <c r="K82" i="3"/>
  <c r="K74" i="3"/>
  <c r="K66" i="3"/>
  <c r="K58" i="3"/>
  <c r="K50" i="3"/>
  <c r="K42" i="3"/>
  <c r="K34" i="3"/>
  <c r="K26" i="3"/>
  <c r="K18" i="3"/>
  <c r="K10" i="3"/>
  <c r="D54" i="8" s="1"/>
  <c r="J14" i="2"/>
  <c r="D46" i="8" s="1"/>
  <c r="J22" i="2"/>
  <c r="D41" i="8" s="1"/>
  <c r="J30" i="2"/>
  <c r="D49" i="8" s="1"/>
  <c r="J38" i="2"/>
  <c r="J46" i="2"/>
  <c r="J54" i="2"/>
  <c r="J62" i="2"/>
  <c r="J70" i="2"/>
  <c r="J78" i="2"/>
  <c r="J86" i="2"/>
  <c r="J94" i="2"/>
  <c r="J102" i="2"/>
  <c r="J110" i="2"/>
  <c r="J118" i="2"/>
  <c r="J126" i="2"/>
  <c r="J134" i="2"/>
  <c r="J142" i="2"/>
  <c r="J150" i="2"/>
  <c r="J158" i="2"/>
  <c r="J174" i="2"/>
  <c r="J182" i="2"/>
  <c r="P17" i="1"/>
  <c r="P25" i="1"/>
  <c r="P33" i="1"/>
  <c r="P41" i="1"/>
  <c r="P49" i="1"/>
  <c r="P57" i="1"/>
  <c r="P65" i="1"/>
  <c r="P73" i="1"/>
  <c r="P81" i="1"/>
  <c r="P89" i="1"/>
  <c r="P97" i="1"/>
  <c r="P105" i="1"/>
  <c r="P113" i="1"/>
  <c r="P121" i="1"/>
  <c r="P129" i="1"/>
  <c r="P137" i="1"/>
  <c r="P145" i="1"/>
  <c r="P153" i="1"/>
  <c r="L13" i="1"/>
  <c r="L24" i="1"/>
  <c r="L29" i="1"/>
  <c r="L40" i="1"/>
  <c r="L45" i="1"/>
  <c r="L56" i="1"/>
  <c r="L61" i="1"/>
  <c r="L72" i="1"/>
  <c r="L77" i="1"/>
  <c r="L86" i="1"/>
  <c r="L90" i="1"/>
  <c r="L93" i="1"/>
  <c r="L99" i="1"/>
  <c r="L102" i="1"/>
  <c r="L107" i="1"/>
  <c r="L110" i="1"/>
  <c r="L115" i="1"/>
  <c r="L118" i="1"/>
  <c r="L123" i="1"/>
  <c r="L126" i="1"/>
  <c r="L131" i="1"/>
  <c r="L134" i="1"/>
  <c r="L139" i="1"/>
  <c r="L142" i="1"/>
  <c r="L147" i="1"/>
  <c r="L150" i="1"/>
  <c r="H13" i="1"/>
  <c r="H17" i="1"/>
  <c r="H21" i="1"/>
  <c r="H25" i="1"/>
  <c r="H29" i="1"/>
  <c r="H33" i="1"/>
  <c r="H37" i="1"/>
  <c r="H41" i="1"/>
  <c r="H45" i="1"/>
  <c r="H49" i="1"/>
  <c r="H53" i="1"/>
  <c r="H57" i="1"/>
  <c r="H61" i="1"/>
  <c r="H65" i="1"/>
  <c r="H69" i="1"/>
  <c r="H73" i="1"/>
  <c r="H77" i="1"/>
  <c r="H81" i="1"/>
  <c r="H85" i="1"/>
  <c r="H89" i="1"/>
  <c r="H93" i="1"/>
  <c r="H97" i="1"/>
  <c r="H101" i="1"/>
  <c r="H105" i="1"/>
  <c r="H109" i="1"/>
  <c r="H113" i="1"/>
  <c r="H117" i="1"/>
  <c r="H121" i="1"/>
  <c r="H125" i="1"/>
  <c r="H129" i="1"/>
  <c r="H133" i="1"/>
  <c r="H137" i="1"/>
  <c r="H141" i="1"/>
  <c r="H145" i="1"/>
  <c r="H149" i="1"/>
  <c r="H153" i="1"/>
  <c r="K195" i="3"/>
  <c r="K187" i="3"/>
  <c r="K179" i="3"/>
  <c r="K171" i="3"/>
  <c r="K163" i="3"/>
  <c r="K155" i="3"/>
  <c r="K147" i="3"/>
  <c r="K139" i="3"/>
  <c r="K131" i="3"/>
  <c r="K123" i="3"/>
  <c r="K115" i="3"/>
  <c r="K107" i="3"/>
  <c r="K99" i="3"/>
  <c r="K91" i="3"/>
  <c r="K83" i="3"/>
  <c r="K75" i="3"/>
  <c r="K67" i="3"/>
  <c r="K59" i="3"/>
  <c r="K51" i="3"/>
  <c r="K43" i="3"/>
  <c r="K35" i="3"/>
  <c r="K27" i="3"/>
  <c r="K19" i="3"/>
  <c r="K11" i="3"/>
  <c r="D55" i="8" s="1"/>
  <c r="J13" i="2"/>
  <c r="J21" i="2"/>
  <c r="D40" i="8" s="1"/>
  <c r="J29" i="2"/>
  <c r="D48" i="8" s="1"/>
  <c r="J37" i="2"/>
  <c r="J45" i="2"/>
  <c r="J53" i="2"/>
  <c r="J61" i="2"/>
  <c r="J69" i="2"/>
  <c r="J77" i="2"/>
  <c r="J85" i="2"/>
  <c r="J93" i="2"/>
  <c r="J101" i="2"/>
  <c r="J109" i="2"/>
  <c r="J117" i="2"/>
  <c r="J125" i="2"/>
  <c r="J133" i="2"/>
  <c r="J141" i="2"/>
  <c r="J149" i="2"/>
  <c r="J157" i="2"/>
  <c r="J165" i="2"/>
  <c r="J173" i="2"/>
  <c r="J181" i="2"/>
  <c r="P16" i="1"/>
  <c r="P24" i="1"/>
  <c r="P32" i="1"/>
  <c r="P40" i="1"/>
  <c r="P48" i="1"/>
  <c r="P56" i="1"/>
  <c r="P64" i="1"/>
  <c r="P72" i="1"/>
  <c r="P80" i="1"/>
  <c r="P88" i="1"/>
  <c r="P96" i="1"/>
  <c r="P104" i="1"/>
  <c r="P112" i="1"/>
  <c r="P120" i="1"/>
  <c r="P128" i="1"/>
  <c r="P136" i="1"/>
  <c r="P144" i="1"/>
  <c r="P152" i="1"/>
  <c r="L18" i="1"/>
  <c r="L23" i="1"/>
  <c r="L34" i="1"/>
  <c r="L39" i="1"/>
  <c r="L50" i="1"/>
  <c r="L55" i="1"/>
  <c r="L66" i="1"/>
  <c r="L71" i="1"/>
  <c r="L82" i="1"/>
  <c r="L85" i="1"/>
  <c r="L96" i="1"/>
  <c r="L101" i="1"/>
  <c r="L104" i="1"/>
  <c r="L109" i="1"/>
  <c r="L112" i="1"/>
  <c r="L117" i="1"/>
  <c r="L120" i="1"/>
  <c r="L125" i="1"/>
  <c r="L128" i="1"/>
  <c r="L133" i="1"/>
  <c r="L136" i="1"/>
  <c r="L141" i="1"/>
  <c r="L144" i="1"/>
  <c r="L149" i="1"/>
  <c r="L152" i="1"/>
  <c r="H12" i="1"/>
  <c r="H16" i="1"/>
  <c r="H20" i="1"/>
  <c r="H24" i="1"/>
  <c r="H28" i="1"/>
  <c r="H32" i="1"/>
  <c r="H36" i="1"/>
  <c r="H40" i="1"/>
  <c r="H44" i="1"/>
  <c r="H48" i="1"/>
  <c r="H52" i="1"/>
  <c r="H56" i="1"/>
  <c r="H60" i="1"/>
  <c r="H64" i="1"/>
  <c r="H68" i="1"/>
  <c r="H72" i="1"/>
  <c r="H76" i="1"/>
  <c r="H80" i="1"/>
  <c r="H84" i="1"/>
  <c r="H88" i="1"/>
  <c r="H92" i="1"/>
  <c r="H96" i="1"/>
  <c r="H100" i="1"/>
  <c r="H104" i="1"/>
  <c r="H108" i="1"/>
  <c r="H112" i="1"/>
  <c r="H116" i="1"/>
  <c r="H120" i="1"/>
  <c r="H124" i="1"/>
  <c r="H128" i="1"/>
  <c r="H132" i="1"/>
  <c r="H136" i="1"/>
  <c r="H140" i="1"/>
  <c r="H144" i="1"/>
  <c r="H148" i="1"/>
  <c r="H152" i="1"/>
  <c r="K198" i="3"/>
  <c r="K190" i="3"/>
  <c r="K182" i="3"/>
  <c r="K174" i="3"/>
  <c r="K166" i="3"/>
  <c r="K158" i="3"/>
  <c r="K150" i="3"/>
  <c r="K142" i="3"/>
  <c r="K134" i="3"/>
  <c r="K126" i="3"/>
  <c r="K118" i="3"/>
  <c r="K110" i="3"/>
  <c r="K102" i="3"/>
  <c r="K94" i="3"/>
  <c r="K86" i="3"/>
  <c r="K78" i="3"/>
  <c r="K70" i="3"/>
  <c r="K62" i="3"/>
  <c r="K54" i="3"/>
  <c r="K46" i="3"/>
  <c r="K38" i="3"/>
  <c r="K30" i="3"/>
  <c r="K22" i="3"/>
  <c r="K14" i="3"/>
  <c r="D58" i="8" s="1"/>
  <c r="J10" i="2"/>
  <c r="J18" i="2"/>
  <c r="D36" i="8" s="1"/>
  <c r="J26" i="2"/>
  <c r="J34" i="2"/>
  <c r="J42" i="2"/>
  <c r="J50" i="2"/>
  <c r="J58" i="2"/>
  <c r="J66" i="2"/>
  <c r="J74" i="2"/>
  <c r="J82" i="2"/>
  <c r="J90" i="2"/>
  <c r="J98" i="2"/>
  <c r="J106" i="2"/>
  <c r="J114" i="2"/>
  <c r="J122" i="2"/>
  <c r="J130" i="2"/>
  <c r="J138" i="2"/>
  <c r="J146" i="2"/>
  <c r="J154" i="2"/>
  <c r="J162" i="2"/>
  <c r="J170" i="2"/>
  <c r="J178" i="2"/>
  <c r="J186" i="2"/>
  <c r="P13" i="1"/>
  <c r="P21" i="1"/>
  <c r="P29" i="1"/>
  <c r="P37" i="1"/>
  <c r="P45" i="1"/>
  <c r="P53" i="1"/>
  <c r="P61" i="1"/>
  <c r="P69" i="1"/>
  <c r="P77" i="1"/>
  <c r="P85" i="1"/>
  <c r="P93" i="1"/>
  <c r="P101" i="1"/>
  <c r="P109" i="1"/>
  <c r="P117" i="1"/>
  <c r="P125" i="1"/>
  <c r="P133" i="1"/>
  <c r="P141" i="1"/>
  <c r="P149" i="1"/>
  <c r="L16" i="1"/>
  <c r="L21" i="1"/>
  <c r="L32" i="1"/>
  <c r="L37" i="1"/>
  <c r="L48" i="1"/>
  <c r="L53" i="1"/>
  <c r="L64" i="1"/>
  <c r="L69" i="1"/>
  <c r="L80" i="1"/>
  <c r="L88" i="1"/>
  <c r="L91" i="1"/>
  <c r="L95" i="1"/>
  <c r="L98" i="1"/>
  <c r="L103" i="1"/>
  <c r="L106" i="1"/>
  <c r="L111" i="1"/>
  <c r="L114" i="1"/>
  <c r="L119" i="1"/>
  <c r="L122" i="1"/>
  <c r="L127" i="1"/>
  <c r="L130" i="1"/>
  <c r="L135" i="1"/>
  <c r="L138" i="1"/>
  <c r="L143" i="1"/>
  <c r="L146" i="1"/>
  <c r="L151" i="1"/>
  <c r="H11" i="1"/>
  <c r="H15" i="1"/>
  <c r="H19" i="1"/>
  <c r="H23" i="1"/>
  <c r="H27" i="1"/>
  <c r="H31" i="1"/>
  <c r="H35" i="1"/>
  <c r="H39" i="1"/>
  <c r="H43" i="1"/>
  <c r="H47" i="1"/>
  <c r="H51" i="1"/>
  <c r="H55" i="1"/>
  <c r="H59" i="1"/>
  <c r="H63" i="1"/>
  <c r="H67" i="1"/>
  <c r="H71" i="1"/>
  <c r="H75" i="1"/>
  <c r="H79" i="1"/>
  <c r="H83" i="1"/>
  <c r="H87" i="1"/>
  <c r="H91" i="1"/>
  <c r="H95" i="1"/>
  <c r="H99" i="1"/>
  <c r="H103" i="1"/>
  <c r="H107" i="1"/>
  <c r="H111" i="1"/>
  <c r="H115" i="1"/>
  <c r="H119" i="1"/>
  <c r="H123" i="1"/>
  <c r="H127" i="1"/>
  <c r="H131" i="1"/>
  <c r="H135" i="1"/>
  <c r="H139" i="1"/>
  <c r="H143" i="1"/>
  <c r="H147" i="1"/>
  <c r="H151" i="1"/>
  <c r="D37" i="8" l="1"/>
  <c r="D33" i="8"/>
  <c r="D45" i="8"/>
  <c r="D31" i="8"/>
  <c r="D24" i="8"/>
  <c r="F24" i="8" s="1"/>
  <c r="D26" i="8"/>
  <c r="F26" i="8" s="1"/>
  <c r="D25" i="8"/>
  <c r="F25" i="8" s="1"/>
  <c r="D30" i="8"/>
  <c r="D59" i="8"/>
  <c r="D51" i="8" l="1"/>
  <c r="C59" i="8"/>
  <c r="D28" i="8"/>
  <c r="F28" i="8" s="1"/>
  <c r="D60" i="8" l="1"/>
  <c r="C60" i="8"/>
  <c r="C62" i="8" s="1"/>
  <c r="D62" i="8" l="1"/>
  <c r="F6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Nagyné Sófalvi Krisztina</author>
    <author>Penz Xénia</author>
  </authors>
  <commentList>
    <comment ref="F15" authorId="0" shapeId="0" xr:uid="{BAB17EB9-C3F4-4674-A9CA-D12EF3702955}">
      <text>
        <r>
          <rPr>
            <b/>
            <sz val="9"/>
            <color indexed="81"/>
            <rFont val="Tahoma"/>
            <charset val="1"/>
          </rPr>
          <t>Nagyné Sófalvi Krisztina:</t>
        </r>
        <r>
          <rPr>
            <sz val="9"/>
            <color indexed="81"/>
            <rFont val="Tahoma"/>
            <charset val="1"/>
          </rPr>
          <t xml:space="preserve">
Ebben a cellában a támogatási összeg helyi pénznemben cella összegét kell a HUF teljes támogatási összeggel elosztani. (Reciprok érték számítása) </t>
        </r>
      </text>
    </comment>
    <comment ref="C16" authorId="1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Ebben a cellában a HUF támogatás teljes ellenértéke kerül feltüntetésre, a banki költségek levonása nélkül (átváltási, tranzakciós, stb.), melyek a banki költségek soron kerülnek elszámolásra. Jelen esetben a teljes HUF támogatási összeg leváltásakor kapott deviza összege, ami az F15 cellában megadott reciprok árfolyammal lesz kiszámolva.</t>
        </r>
      </text>
    </comment>
    <comment ref="B20" authorId="1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>Az alábbi összesítő táblázat adatai automatikusan megjelennek a személyi/dologi/felhalmozási táblázatok kitöltésekor, ezért kérjük ide ne írjon semmit!</t>
        </r>
      </text>
    </comment>
  </commentList>
</comments>
</file>

<file path=xl/sharedStrings.xml><?xml version="1.0" encoding="utf-8"?>
<sst xmlns="http://schemas.openxmlformats.org/spreadsheetml/2006/main" count="520" uniqueCount="307">
  <si>
    <t>Sorszám</t>
  </si>
  <si>
    <t>KIADÁSOK megnevezése</t>
  </si>
  <si>
    <t>DOLOGI KIADÁSOK</t>
  </si>
  <si>
    <t>Szolgáltatási kiadások</t>
  </si>
  <si>
    <t>Szállásköltség</t>
  </si>
  <si>
    <t>e-mail címe:</t>
  </si>
  <si>
    <t>Támogatási szerződés száma:</t>
  </si>
  <si>
    <t>mobiltelefon száma</t>
  </si>
  <si>
    <t>A pályázó szervezet ÁFA visszaigénylő?</t>
  </si>
  <si>
    <t>ÖSSZESÍTŐ</t>
  </si>
  <si>
    <t>Kiadás megnevezése</t>
  </si>
  <si>
    <t>Elszámolt összeg helyi pénznemben</t>
  </si>
  <si>
    <t>Elszámolt összeg forintban</t>
  </si>
  <si>
    <t>Tervezett összeg forintban</t>
  </si>
  <si>
    <t>Banki költségek</t>
  </si>
  <si>
    <t>Támogatott szervezet neve</t>
  </si>
  <si>
    <t>Elszámolási maradvány</t>
  </si>
  <si>
    <t>Megítélt támogatás HUF:</t>
  </si>
  <si>
    <t xml:space="preserve">Alulírott, a pályázó szervezet hivatalos képviselője büntetőjogi felelősségem tudatában nyilatkozom: </t>
  </si>
  <si>
    <t>munkaköre</t>
  </si>
  <si>
    <t>neve</t>
  </si>
  <si>
    <t>bruttó (helyi pénznemben)</t>
  </si>
  <si>
    <t>bruttó (HUF)</t>
  </si>
  <si>
    <t>nettó (helyi pénznemben)</t>
  </si>
  <si>
    <t>helyi pénznemben</t>
  </si>
  <si>
    <t>HUF</t>
  </si>
  <si>
    <t>Számla/ bizonylat száma</t>
  </si>
  <si>
    <t>Számla/ bizonylat kelte</t>
  </si>
  <si>
    <t xml:space="preserve">Számla/ bizonylat kiállítójának neve  
(szállító neve) </t>
  </si>
  <si>
    <t>Számla/ bizonylat tartalmának (termék/szolgáltatás) megnevezése</t>
  </si>
  <si>
    <t xml:space="preserve">Számla/ szerződés kiállítójának neve  
(szállító neve) </t>
  </si>
  <si>
    <t>Számla/ szerződés tartalmának (termék/szolgáltatás) megnevezése</t>
  </si>
  <si>
    <t>Teljesítési időszak</t>
  </si>
  <si>
    <t>Pénzügyi teljesítés (kifizetés) dátuma</t>
  </si>
  <si>
    <t>Pénzügyi teljesítés (kifizetés) száma</t>
  </si>
  <si>
    <t>Bizonylat benyújtásra kerül papíralapon is</t>
  </si>
  <si>
    <t xml:space="preserve">Teljesítés dátuma/időszaka </t>
  </si>
  <si>
    <r>
      <rPr>
        <sz val="11"/>
        <color indexed="8"/>
        <rFont val="Calibri"/>
        <family val="2"/>
        <charset val="238"/>
      </rPr>
      <t xml:space="preserve">Számla/ szerződésből elszámolt (záradékolt) bruttó összeg </t>
    </r>
    <r>
      <rPr>
        <i/>
        <sz val="11"/>
        <color indexed="8"/>
        <rFont val="Calibri"/>
        <family val="2"/>
        <charset val="238"/>
      </rPr>
      <t xml:space="preserve">
(ÁFA visszaigénylők esetében ide nettó összeg kerül feltüntetésre)</t>
    </r>
  </si>
  <si>
    <t>CHF</t>
  </si>
  <si>
    <t>EUR</t>
  </si>
  <si>
    <t>USD</t>
  </si>
  <si>
    <t>HRK</t>
  </si>
  <si>
    <t>RON</t>
  </si>
  <si>
    <t>RSD</t>
  </si>
  <si>
    <t>UAH</t>
  </si>
  <si>
    <t>igen</t>
  </si>
  <si>
    <t>Munkaszerződés azonosítója vagy létrejöttének dátuma</t>
  </si>
  <si>
    <t>A támogatást fogadó számla pénzneme:</t>
  </si>
  <si>
    <t>ELŐLAP</t>
  </si>
  <si>
    <t>Cellában szereplő szöveg</t>
  </si>
  <si>
    <t>felülírható-e</t>
  </si>
  <si>
    <t>Magyarázat</t>
  </si>
  <si>
    <t>Dátum</t>
  </si>
  <si>
    <t>Aláírás, pecsét</t>
  </si>
  <si>
    <t>nyomtatás után kérjük kézzel kitölteni</t>
  </si>
  <si>
    <t xml:space="preserve">Számlára beérkezett teljes támogatási összeg: </t>
  </si>
  <si>
    <t>legördülő menü</t>
  </si>
  <si>
    <t>Kérjük, válassza ki a megfelelőt, annak függvényében , hogy milyen pénznemben kapta meg a támogatást.</t>
  </si>
  <si>
    <t>A bankszámlán jóváírt támogatás dátumát kérjük beírni</t>
  </si>
  <si>
    <t>Kérjük, válassza ki országának pénznemét</t>
  </si>
  <si>
    <t>A támogatási összeg átváltásának dátumát kérjük beírni</t>
  </si>
  <si>
    <t>NEM</t>
  </si>
  <si>
    <t>Számítás alapján automatikusan kitöltésre kerül</t>
  </si>
  <si>
    <t>Kérjük kiválasztani a pályázó státusza szerint</t>
  </si>
  <si>
    <t>Számítás alapján automatikusan kitöltésre kerül a személyi, dologi és felhalmozási adatlapokból.</t>
  </si>
  <si>
    <t>A Támogatási szerződés szerint kérjük kitölteni</t>
  </si>
  <si>
    <t>A Támogatási szerződés vagy az elfogadott módosítási kérelem adatait kérjük beírni</t>
  </si>
  <si>
    <t>Az elszámolás készítésének dátumát kérjük beírni</t>
  </si>
  <si>
    <t>SZEMÉLYI KIADÁSOK</t>
  </si>
  <si>
    <t>Munkavállaló neve:</t>
  </si>
  <si>
    <t>Munkavállaló munkaköre:</t>
  </si>
  <si>
    <t>Munkabér összege nettó (helyi pénznemben)</t>
  </si>
  <si>
    <t>Munkabér összege bruttó (helyi pénznemben)</t>
  </si>
  <si>
    <t>Munkabér összege bruttó (HUF)</t>
  </si>
  <si>
    <t>Teljesítési időszak:</t>
  </si>
  <si>
    <t>Munkaszerződés azonosítója vagy létrejöttének dátuma:</t>
  </si>
  <si>
    <t>Elszámolt munkavállaló</t>
  </si>
  <si>
    <t>Bérszámfejtés/szerződés szerint kérjük kitölteni</t>
  </si>
  <si>
    <t>Kérjük a szerződés egyértelmű azonosíthatóságához a megfelelőt beírni</t>
  </si>
  <si>
    <t>Kérjük ide írni azt az időszakot, amire az elszámolni kívánt bizonylat vonatkozik (nem feltétlenül azonos a szerződés időszakával)</t>
  </si>
  <si>
    <t>Amennyiben nettó összeget szeretne elszámolni, ezt töltse ki</t>
  </si>
  <si>
    <t>Amennyiben bruttó összeget szeretne elszámolni, ezt töltse ki</t>
  </si>
  <si>
    <t>nettó (HUF)</t>
  </si>
  <si>
    <t>Munkabér összege nettó (HUF)</t>
  </si>
  <si>
    <t>A pénztári vagy banki kifizetés dátuma</t>
  </si>
  <si>
    <t>A pénztárkifizetési bizonylat vagy bankkivonat sorszáma</t>
  </si>
  <si>
    <t>A számla vagy egyéb elszámolt bizonylat sorszáma</t>
  </si>
  <si>
    <t xml:space="preserve">Számla/ szerződés kiállítójának neve (szállító neve) </t>
  </si>
  <si>
    <t>A számla vagy egyéb elszámolt bizonylat kiállítójának neve</t>
  </si>
  <si>
    <r>
      <t>Számla/ szerződésből elszámolt (záradékolt) bruttó összeg HUF</t>
    </r>
    <r>
      <rPr>
        <i/>
        <sz val="11"/>
        <color indexed="8"/>
        <rFont val="Calibri"/>
        <family val="2"/>
        <charset val="238"/>
      </rPr>
      <t xml:space="preserve">
(ÁFA visszaigénylők esetében ide nettó összeg kerül feltüntetésre)</t>
    </r>
  </si>
  <si>
    <t>A bizonylat tartalma szerint kérjük kitölteni</t>
  </si>
  <si>
    <t>A Támogatási szerződés mellékletét képező jóváhagyott költségterv szerint kérjük kitölteni</t>
  </si>
  <si>
    <t>DOLOGI és FELHALMOZÁSI KIADÁSOK</t>
  </si>
  <si>
    <t>Az Előlapról automatikusan kerül kitöltésre</t>
  </si>
  <si>
    <t>Amennyiben járulékot szeretne elszámolni, ezt töltse ki</t>
  </si>
  <si>
    <t>A záradékkal ellátott bér vagy járulék összegét kérjük ide írni</t>
  </si>
  <si>
    <t>PÉNZÜGYI ELSZÁMOLÁSI ÖSSZESÍTŐ</t>
  </si>
  <si>
    <t>Személyi jellegű kifizetés összege</t>
  </si>
  <si>
    <t>Számla bruttó összege helyi pénznemben</t>
  </si>
  <si>
    <t>Támogatás címe:</t>
  </si>
  <si>
    <t>Támogatott szervezet neve:</t>
  </si>
  <si>
    <t>Egyéb személyi jellegű ráfordítás</t>
  </si>
  <si>
    <t>Egyéb anyagbeszerzés</t>
  </si>
  <si>
    <t>Bérleti díjak</t>
  </si>
  <si>
    <t>Szállítási, fuvarozási és raktározási szolgáltatások</t>
  </si>
  <si>
    <t xml:space="preserve">Közüzemi díjak </t>
  </si>
  <si>
    <t>Karbantartási, javítási szolgáltatások díja</t>
  </si>
  <si>
    <t>Adók, illetékek</t>
  </si>
  <si>
    <t>Épület, építmény vásárlása és/vagy építése</t>
  </si>
  <si>
    <t>Ingatlanok, gépek és egyéb eszközök felújítása</t>
  </si>
  <si>
    <t>Ügyviteli- és számítástechnikai eszközök, szoftverek vásárlása</t>
  </si>
  <si>
    <t>Gépek, berendezések és felszerelések vásárlása</t>
  </si>
  <si>
    <t>Egyéb eszközök vásárlása</t>
  </si>
  <si>
    <t>Támogatás futamidejének kezdete:</t>
  </si>
  <si>
    <t>Támogatás futamidejének vége:</t>
  </si>
  <si>
    <t>Beérkezés dátuma:</t>
  </si>
  <si>
    <t>Ország pénzneme:</t>
  </si>
  <si>
    <t>Átváltás dátuma:</t>
  </si>
  <si>
    <t>Átváltás árfolyama:</t>
  </si>
  <si>
    <t>Támogatási összeg értéke helyi pénznemben:</t>
  </si>
  <si>
    <t>Keresztárfolyam:</t>
  </si>
  <si>
    <t>A támogatott szervezet ÁFA visszaigénylő?</t>
  </si>
  <si>
    <t>A költségem megnevezése</t>
  </si>
  <si>
    <t>Az elszámolást alátámasztó bizonylatok</t>
  </si>
  <si>
    <t>Megjegyzések</t>
  </si>
  <si>
    <t>SZEMÉLYI JUTTATÁSOK</t>
  </si>
  <si>
    <t>Anyagbeszerzések</t>
  </si>
  <si>
    <t>Kommunikációs szolgáltatások (telefon, internet, posta)</t>
  </si>
  <si>
    <t>Közüzemi díjak</t>
  </si>
  <si>
    <t>● banki avizó, bankkivonat vagy átváltási bizonylat záradékolt és hitelesített másolata;</t>
  </si>
  <si>
    <t>Egyéb szolgáltatások díja</t>
  </si>
  <si>
    <t>Beruházások</t>
  </si>
  <si>
    <t>Személyi megbizási jogviszony bruttó díja (bérszámfejtett)</t>
  </si>
  <si>
    <t>Kommunikációs szolgáltatások</t>
  </si>
  <si>
    <t>Gépek, berendezések és  felszerelések vásárlása</t>
  </si>
  <si>
    <t xml:space="preserve"> egyedi támogatások elszámolásához</t>
  </si>
  <si>
    <t>2.1.2</t>
  </si>
  <si>
    <t>2.1.3</t>
  </si>
  <si>
    <t>2.1</t>
  </si>
  <si>
    <t>2.2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</si>
  <si>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</si>
  <si>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</si>
  <si>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</si>
  <si>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</si>
  <si>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</si>
  <si>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</si>
  <si>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</si>
  <si>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</si>
  <si>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</si>
  <si>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</si>
  <si>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</si>
  <si>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</si>
  <si>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</si>
  <si>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</si>
  <si>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2.3</t>
  </si>
  <si>
    <t>3.1</t>
  </si>
  <si>
    <t>3.2</t>
  </si>
  <si>
    <t>3.3</t>
  </si>
  <si>
    <t>3.4</t>
  </si>
  <si>
    <t>3.5</t>
  </si>
  <si>
    <t>1.1</t>
  </si>
  <si>
    <t>1.2</t>
  </si>
  <si>
    <t>1.4</t>
  </si>
  <si>
    <t>1.3</t>
  </si>
  <si>
    <t>1.5</t>
  </si>
  <si>
    <t>1.6</t>
  </si>
  <si>
    <t>Honlap karbantartás a 2.2.2. sorban kerül elszámolásra.</t>
  </si>
  <si>
    <t>CZK</t>
  </si>
  <si>
    <t>Személyi jellegű kifizetéseket terhelő adók, járulékok</t>
  </si>
  <si>
    <t xml:space="preserve">Amennyiben a bért is elszámolják, nem szükséges kétszer benyújtani ugyanazon mellékleteket (Bérszámfejtő lap, összesítők, stb.)
</t>
  </si>
  <si>
    <t>A támogatás kezeléséből keletkezett kamat összege helyi pénznemben:</t>
  </si>
  <si>
    <t>A támogatás kezeléséből keletkezett kamat</t>
  </si>
  <si>
    <t xml:space="preserve">4. A támogatás kezeléséből keletkezett kamat </t>
  </si>
  <si>
    <t xml:space="preserve">Amennyiben a támogatott pénzforgalmi számláján a támogatási összeg után kamat képződik, a kamat felhasználásáról a támogatottnak el kell számolnia. </t>
  </si>
  <si>
    <t>elszámolt helyi pénznemben</t>
  </si>
  <si>
    <t>elszámolt HUF</t>
  </si>
  <si>
    <t>Összesen</t>
  </si>
  <si>
    <t>Egyéb felhalmozási költség</t>
  </si>
  <si>
    <t>Az elszámolás készítőjének neve:</t>
  </si>
  <si>
    <t>Megvalósítási időszak:</t>
  </si>
  <si>
    <t xml:space="preserve">• jelen támogatási szerződéshez kapcsolódóan benyújtott  beszámolóban feltüntetett költségek kifizetése előtt azok jogosságáról és összegszerűségéről - ellenszolgáltatás teljesítését követően, esedékes kifizetés előtt, ezen felül az ellenszolgáltatás teljesítéséről is - előzetesen meggyőződtem.                                                                                                                                                       </t>
  </si>
  <si>
    <t xml:space="preserve">  • az elszámoláshoz megküldött valamennyi bizonylat az eredetivel mindenben megegyező másolat.</t>
  </si>
  <si>
    <t>• kijelentem, hogy a benyújtott elszámoláshoz csatolt megrendelés(ek)/szerződés(ek) az azokban foglaltaknak megfelelően teljesült(ek), a Megbízott(ak) a megrendelés(ek)ben/szerződés(ek)ben foglalt(ak)nak határidőre eleget tett(ek);</t>
  </si>
  <si>
    <t xml:space="preserve">Támogatási összeg értéke helyi pénznemben: </t>
  </si>
  <si>
    <t>Számított keresztárfolyam:</t>
  </si>
  <si>
    <t>nem</t>
  </si>
  <si>
    <t>1.  Személyi kiadások összesen</t>
  </si>
  <si>
    <t>2. Dologi kiadások összesen</t>
  </si>
  <si>
    <t>3. Felhalmozási kiadások összesen</t>
  </si>
  <si>
    <t>Eltérés %</t>
  </si>
  <si>
    <t>DÁTUM</t>
  </si>
  <si>
    <t>ALÁÍRÁS PECSÉT</t>
  </si>
  <si>
    <t>Számla/bizonylat kiállítójának adószáma vagy (adószám hiányában) más azonosítója</t>
  </si>
  <si>
    <t>AUD</t>
  </si>
  <si>
    <t>CAD</t>
  </si>
  <si>
    <t>DKK</t>
  </si>
  <si>
    <t>GBP</t>
  </si>
  <si>
    <t>NOK</t>
  </si>
  <si>
    <t>PLN</t>
  </si>
  <si>
    <t>SEK</t>
  </si>
  <si>
    <t>ARS</t>
  </si>
  <si>
    <t>CLP</t>
  </si>
  <si>
    <t>PTE</t>
  </si>
  <si>
    <t>Támogatáshoz elszámolt összeg</t>
  </si>
  <si>
    <t>Személyi megbízási jogviszony bruttó díja (bérszámfejtett) és járulékai</t>
  </si>
  <si>
    <t>Tiszteletdíj, honorárium (számfejtett és járulékai)</t>
  </si>
  <si>
    <t>Alkalmazottak foglalkoztatásával kapcsolatos személyi jellegű költségek (bruttó bérköltség)</t>
  </si>
  <si>
    <t>Munkaadót terhelő adók- és járulékok</t>
  </si>
  <si>
    <t>Anyagköltség, irodaszerek nyomtatványok beszerzése</t>
  </si>
  <si>
    <t>Utazással, kiküldetéssel, szállítással összefüggő költségek</t>
  </si>
  <si>
    <t>Pénzügyi, biztosítás és szakértői, tanácsadói szolgáltatások díja</t>
  </si>
  <si>
    <t>Étkezési költségek, szolgáltatások</t>
  </si>
  <si>
    <t>Rendezvényszervezési költségek</t>
  </si>
  <si>
    <t>Tiszteletdíj, honorárium (számla ellenében)</t>
  </si>
  <si>
    <t>Nyomdaköltségek</t>
  </si>
  <si>
    <t>Adók, illetékek (NEM személyi kifizetéshez kapcsolódó)</t>
  </si>
  <si>
    <t>Digitalizálási költségek</t>
  </si>
  <si>
    <t>Jogdíj (egyszeri, vagy rövid távra szóló felhasználás joga)</t>
  </si>
  <si>
    <t>Tiszteletdíj, honorárium (bérszámfejtett)</t>
  </si>
  <si>
    <t>Személyi jellegű kifizetéseket terhelő adók, járulékok (helyi pénznemben)</t>
  </si>
  <si>
    <t>Személyi jellegű kifizetéseket terhelő adók, járulékok (HUF)</t>
  </si>
  <si>
    <t>Munkaadót terhelő adók - és járulékok</t>
  </si>
  <si>
    <t>Jogdíj (vagyoni értékű jogok, illetve szellemi termékek)</t>
  </si>
  <si>
    <t>Anyagköltség, irodaszer, nyomtatvány beszerzés</t>
  </si>
  <si>
    <t>NEM személyi kifizetéshez kapcsolódóak</t>
  </si>
  <si>
    <t>Média- és reklámkiadások</t>
  </si>
  <si>
    <t>Média- és reklámkiadások,</t>
  </si>
  <si>
    <t>2.2.15</t>
  </si>
  <si>
    <t>2.2.16</t>
  </si>
  <si>
    <t>Kiküldetéssel, utazással, szállítással összefüggő költségek</t>
  </si>
  <si>
    <t>2.4</t>
  </si>
  <si>
    <t>Digitalizálási költségek, szolgáltatások</t>
  </si>
  <si>
    <t>2.3.1</t>
  </si>
  <si>
    <t>2.4.1</t>
  </si>
  <si>
    <t>2.5.1</t>
  </si>
  <si>
    <t>2.5</t>
  </si>
  <si>
    <t>Azon anyagbeszerzések elszámolása kerül ebbe a sorba, melyek a 2.1.1. sortól a 2.1.2. sorokig nem számolhatók el. (kedvezményezett nevére szóló számla ellenében vásárolt fogyóeszközök, pl. tisztítószerek…stb.)</t>
  </si>
  <si>
    <t xml:space="preserve">Szállásköltség  </t>
  </si>
  <si>
    <t>Pénzügyi, biztosítás - és szakértői, tanácsadói szolgáltatások díja (pl. könyvelői díj)</t>
  </si>
  <si>
    <t>max. *** besorolású szállodában, vagy max. bruttó 35.000 forint/éj/fő</t>
  </si>
  <si>
    <t>Jogdíj (vagyoni értékű jogok, illetve szellemi termékek , pl. felhasználási jog)</t>
  </si>
  <si>
    <t>Jogdíj (egyszeri, vagy rövid távra szóló felhasználási joga)</t>
  </si>
  <si>
    <t>● Megrendelés hitelesített másolata; 
● záradékolt számla hitelesített másolata; 
● teljesítési igazolás
● pénzügyi teljesítés igazolására pénztárbizonylat/pénztárkönyv vagy bankkivonat hitelesített másolata;</t>
  </si>
  <si>
    <t xml:space="preserve">Számítás alapján automatikusan kerül kitöltésre
Amennyiben egyes kifizetésekből 500.000,- Ft alatti támogatást számolnak el (záradék értéke 500.000 Ft alatti), a bizonylatokat NEM SZÜKSÉGES másolatban beküldeni. 
</t>
  </si>
  <si>
    <t xml:space="preserve">Számítás alapján automatikusan kerül kitöltésre
Amennyiben egyes kifizetésekből 500.000,- Ft alatti támogatást számolnak el (záradék értéke 500 ezer Ft alatti), a bizonylatokat NEM szükséges másolatban beküldeni. </t>
  </si>
  <si>
    <r>
      <rPr>
        <b/>
        <sz val="11"/>
        <rFont val="Calibri"/>
        <family val="2"/>
        <charset val="238"/>
      </rPr>
      <t>Soronként</t>
    </r>
    <r>
      <rPr>
        <sz val="11"/>
        <rFont val="Calibri"/>
        <family val="2"/>
        <charset val="238"/>
      </rPr>
      <t xml:space="preserve"> kérjük felvezetni valamennyi bizonylatot. Amennyiben több sorra lenne szükség az elszámolásnál, sorbeszúrásnál kérjük másolja át a képleteket is!</t>
    </r>
  </si>
  <si>
    <r>
      <t xml:space="preserve">A számlán feltűntetett teljesítés dátuma. Termékvásárlás, készpénzben kifizetett számlák esetében általában megegyezik a számla kiállításának dátumával. Folyamatos szolgáltatás esetén az </t>
    </r>
    <r>
      <rPr>
        <b/>
        <sz val="11"/>
        <rFont val="Calibri"/>
        <family val="2"/>
        <charset val="238"/>
        <scheme val="minor"/>
      </rPr>
      <t xml:space="preserve">elszámolási időszak </t>
    </r>
    <r>
      <rPr>
        <sz val="11"/>
        <rFont val="Calibri"/>
        <family val="2"/>
        <charset val="238"/>
        <scheme val="minor"/>
      </rPr>
      <t xml:space="preserve">meghatározó nem a számla kiállítás dátuma! </t>
    </r>
  </si>
  <si>
    <r>
      <t>Számla/ szerződésből elszámolt (záradékolt) bruttó összeg helyi pénznemben</t>
    </r>
    <r>
      <rPr>
        <i/>
        <sz val="11"/>
        <color indexed="8"/>
        <rFont val="Calibri"/>
        <family val="2"/>
        <charset val="238"/>
      </rPr>
      <t xml:space="preserve">
(ÁFA visszaigénylők esetében ide nettó összeg kerül feltüntetésre)</t>
    </r>
  </si>
  <si>
    <r>
      <t xml:space="preserve">A záradékkal ellátott bruttó összeget kérjük beírni </t>
    </r>
    <r>
      <rPr>
        <u/>
        <sz val="11"/>
        <rFont val="Calibri"/>
        <family val="2"/>
        <charset val="238"/>
      </rPr>
      <t>NEM ÁFA visszaigénylő</t>
    </r>
    <r>
      <rPr>
        <sz val="11"/>
        <rFont val="Calibri"/>
        <family val="2"/>
        <charset val="238"/>
      </rPr>
      <t xml:space="preserve"> pályázók esetében. Amennyiben </t>
    </r>
    <r>
      <rPr>
        <u/>
        <sz val="11"/>
        <rFont val="Calibri"/>
        <family val="2"/>
        <charset val="238"/>
      </rPr>
      <t xml:space="preserve">ÁFA visszagénylő </t>
    </r>
    <r>
      <rPr>
        <sz val="11"/>
        <rFont val="Calibri"/>
        <family val="2"/>
        <charset val="238"/>
      </rPr>
      <t>a pályázó, akkor kizárólag nettó érték számolható el, így ebbe a cellába nettó összeget szükséges beírni.</t>
    </r>
  </si>
  <si>
    <r>
      <t xml:space="preserve"> Ebben a cellában a HUF támogatás </t>
    </r>
    <r>
      <rPr>
        <u/>
        <sz val="11"/>
        <rFont val="Calibri"/>
        <family val="2"/>
        <charset val="238"/>
      </rPr>
      <t>teljes ellenértéke</t>
    </r>
    <r>
      <rPr>
        <sz val="11"/>
        <rFont val="Calibri"/>
        <family val="2"/>
        <charset val="238"/>
      </rPr>
      <t xml:space="preserve"> kerül feltüntetésre a támogatást fogadó bankszámla pénznemében, a banki költségek levonása nélkül (átváltási, tranzakciós, stb.). A banki tranzakciók költségei a dologi kiadások B.2.6. során kerülnek elszámolásra akkor is, ha nem voltak beterveze.</t>
    </r>
  </si>
  <si>
    <r>
      <t xml:space="preserve">A támogatási összeg átváltásának árfolyamát kérjük beírni. </t>
    </r>
    <r>
      <rPr>
        <b/>
        <sz val="11"/>
        <rFont val="Calibri"/>
        <family val="2"/>
        <charset val="238"/>
      </rPr>
      <t xml:space="preserve">Ha </t>
    </r>
    <r>
      <rPr>
        <sz val="11"/>
        <rFont val="Calibri"/>
        <family val="2"/>
        <charset val="238"/>
      </rPr>
      <t>az orszság pénzneme és az utalás pénzneme megegyezik, automatikusan megjelenik az 1-es érték, ebben az esetben ezt a cellát nem kell kitölteni.</t>
    </r>
  </si>
  <si>
    <r>
      <t>A támogatáshoz elszámolt összeg</t>
    </r>
    <r>
      <rPr>
        <b/>
        <sz val="11"/>
        <rFont val="Calibri"/>
        <family val="2"/>
        <charset val="238"/>
      </rPr>
      <t xml:space="preserve"> (bér vagy járulék)</t>
    </r>
    <r>
      <rPr>
        <sz val="11"/>
        <rFont val="Calibri"/>
        <family val="2"/>
        <charset val="238"/>
      </rPr>
      <t xml:space="preserve"> helyi pénznemben</t>
    </r>
  </si>
  <si>
    <r>
      <t>A támogatáshoz elszámolt összeg</t>
    </r>
    <r>
      <rPr>
        <b/>
        <sz val="11"/>
        <rFont val="Calibri"/>
        <family val="2"/>
        <charset val="238"/>
      </rPr>
      <t xml:space="preserve"> (bér vagy járulék)</t>
    </r>
    <r>
      <rPr>
        <sz val="11"/>
        <rFont val="Calibri"/>
        <family val="2"/>
        <charset val="238"/>
      </rPr>
      <t xml:space="preserve"> HUF-ban</t>
    </r>
  </si>
  <si>
    <t>Munkadót terhelő járulék (helyi pénznemben)</t>
  </si>
  <si>
    <t>Munkaadót terhelő járulék  (HUF)</t>
  </si>
  <si>
    <t xml:space="preserve">pl. hangszerek,mikrofonok….stb. </t>
  </si>
  <si>
    <t>Azon szolgáltatások elszámolása (számlás kifizetések), melyek a 2.2.1. -től 2.2.15. sorokig nem számolhatók el. Pl. szemétszállítás, takarítás, biztonsági őrök foglalkoztatása)</t>
  </si>
  <si>
    <t>Személyi jellegű kifizetéseket terhelő adók, járulékok (munkavállaló)</t>
  </si>
  <si>
    <t>Informatikai, rendszerüzemeltetési és webfejlesztési szolgáltatások, honlap fejlesztése és létrehozása</t>
  </si>
  <si>
    <t>Egyéb eszközök vásárlása, előállítása</t>
  </si>
  <si>
    <t>Üzemanyagok, a szervezet saját tulajdonában lévő gépkocsik esetében vagy általa tartós használatba vett gépkocsik esetében</t>
  </si>
  <si>
    <r>
      <t>Használatához az alábbi kitöltési útmutató nyújt segítséget.</t>
    </r>
    <r>
      <rPr>
        <sz val="10"/>
        <color indexed="10"/>
        <rFont val="Calibri"/>
        <family val="2"/>
        <charset val="238"/>
      </rPr>
      <t xml:space="preserve">      
</t>
    </r>
    <r>
      <rPr>
        <sz val="12"/>
        <color indexed="10"/>
        <rFont val="Calibri"/>
        <family val="2"/>
        <charset val="238"/>
      </rPr>
      <t>FIGYELEM! Amennyiben az egyes költségekhez a jelenleg rendelkezésre álló sorok száma kevés, kérjük vegye fel a kapcsolatot a PKÜ támogatáskezelési referensével!</t>
    </r>
    <r>
      <rPr>
        <sz val="12"/>
        <rFont val="Calibri"/>
        <family val="2"/>
        <charset val="238"/>
      </rPr>
      <t xml:space="preserve"> </t>
    </r>
    <r>
      <rPr>
        <b/>
        <sz val="10"/>
        <color indexed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                                                                                   
Probléma esetén is kérjük, keresse a PKÜ támogatáskezelési refernseit.</t>
    </r>
  </si>
  <si>
    <t>munkaadót terhelő adók-és járulékok (helyi pénznemben)</t>
  </si>
  <si>
    <t>munkaadót terhelő adók- és járulékok (HUF)</t>
  </si>
  <si>
    <t>3.6</t>
  </si>
  <si>
    <t>● munkaszerződés, kinevezés vagy megbízási szerződés hitelesített másolata és annak fordítása;
● záradékolt bérszámfejtő lap (bérkarton, kifizetési jegyzék, fizetési ív, stb.) hitelesített másolata az elszámolni kívánt részösszegek kiemelésével;
● pénzügyi teljesítés igazolására pénztárbizonylat/pénztárkönyv vagy bankkivonat hitelesített másolata;</t>
  </si>
  <si>
    <t>● munkaszerződés, kinevezés, vagy megbízási szerződés hitelesített másolata és annak fordítása;
● záradékolt bérszámfejtő lap (bérkarton, kifizetési jegyzék, fizetési ív, stb.) hitelesített másolata az elszámolni kívánt részösszegek kiemelésével;
● pénzügyi teljesítés igazolására pénztárbizonylat/pénztárkönyv vagy bankkivonat hitelesített másolata;                                                                                                                                                                                                                                                                                                                                        ●  "cafeteria"-megállapodás vagy kollektív szerződés vagy bármely olyan megállapodás hitelesített másolata, amely a béren kívüli juttatásokról rendelkezik;</t>
  </si>
  <si>
    <t>Bármilyen dokumentum, ami a kifizetés jogszerűségét támasztja alá.</t>
  </si>
  <si>
    <t>● záradékolt bérszámfejtő lap (bérkarton, kifizetési jegyzék, fizetési ív, stb.) hitelesített másolata  az elszámolni kívánt részösszegek kiemelésével;
● pénzügyi teljesítés igazolására pénztárbizonylat/pénztárkönyv vagy bankkivonat hitelesített másolata;</t>
  </si>
  <si>
    <t>● záradékoltbérszámfejtő lap (bérkarton, kifizetési jegyzék, fizetési ív, stb.) hitelesített másolata az elszámolni kívánt részösszegek kiemelésével;
● pénzügyi teljesítés igazolására pénztárbizonylat/pénztárkönyv vagy bankkivonat hitelesített másolata;</t>
  </si>
  <si>
    <t xml:space="preserve">● záradékolt számla hitelesített másolata; 
● teljesítési igazolás hitelesített másolata;
● pénzügyi teljesítés igazolására pénztárbizonylat/pénztárkönyv vagy bankkivonat hitelesített másolata; </t>
  </si>
  <si>
    <t>● záradékolt számla hitelesített másolata; 
● pénzügyi teljesítés igazolására pénztárbizonylat/pénztárkönyv vagy bankkivonat hitelesített másolata;
● forgalmi engedély hitelesített másolata;
●útnyilvántartási dokumentum hitelesített másolata: útvonalterv, az utazás célja röviden (a támogatás céljával összhangban történő utazás esetén)</t>
  </si>
  <si>
    <t>● záradékolt számla hitelesített másolata;
● teljesítési igazolás hitelesített másolata;
● pénzügyi teljesítés igazolására pénztárbizonylat/pénztárkönyv vagy bankkivonat hitelesített másolata;</t>
  </si>
  <si>
    <t>● megrendelés vagy szerződés hitelesített másolata; 
● záradékolt számla hitelesített másolata; 
● pénzügyi teljesítés igazolására pénztárbizonylat/pénztárkönyv vagy bankkivonat hitelesített másolata;</t>
  </si>
  <si>
    <t>Székhely vagy telephely címére szóló telefon- és internet számla esetében a szerződést nem szükséges benyújtani. Postaköltségnél nem szükséges szerződés.</t>
  </si>
  <si>
    <t>● megrendelés vagy szerződés hitelesített másolata;
● záradékolt számla hitelesített másolata; 
● teljesítési igazolás hitelesített másolata;
● pénzügyi teljesítés igazolására pénztárbizonylat/pénztárkönyv vagy bankkivonat hitelesített másolata;</t>
  </si>
  <si>
    <t>Honlapfejlesztés esetében dokumentálni szükséges a fejlesztés előtti és utáni állapotot és azt a záró elszámolásban csatolni szükséges az elszámoláshoz.</t>
  </si>
  <si>
    <t>●megrendelés vagy szerződés hitelesített másolata;
● záradékolt számla hitelesített másolata; 
● pénzügyi teljesítés igazolására pénztárbizonylat/pénztárkönyv vagy bankkivonat hitelesített másolata;</t>
  </si>
  <si>
    <t>● bérleti szerződés/szerződés vagy megrendelő vagy megállapodás hitelesített másolata; 
● menetlevél hitelesített másolata; 
● teljesítési igazolás hitelesített másolata;
● záradékolt számla hitelesített másolata;
● pénzügyi teljesítés igazolására pénztárbizonylat/pénztárkönyv vagy bankkivonat hitelesített másolata;</t>
  </si>
  <si>
    <t>● megrendelés vagy szerződés hitelesített másolata; 
● záradékolt számla hitelesített másolata; 
● teljesítési igazolás hitelesített másolata;
● pénzügyi teljesítés igazolására pénztárbizonylat/pénztárkönyv vagy bankkivonat hitelesített másolata;</t>
  </si>
  <si>
    <t>● záradékolt számla hitelesített másolata; 
● pénzügyi teljesítés igazolására pénztárbizonylat/pénztárkönyv vagy bankkivonat hitelesített másolata;</t>
  </si>
  <si>
    <t>A közüzemi díjak esetében a szerződés benyújtásától eltekintünk.</t>
  </si>
  <si>
    <t>● megrendelés vagy szerződés hitelesített másolata;
● záradékolt számla hitelesített másolata;
● engedély igazolása, vagy teljesítési igazolás hitelesített másolata;
● pénzügyi teljesítés igazolására pénztárbizonylat/pénztárkönyv vagy bankkivonat hitelesített másolata;</t>
  </si>
  <si>
    <r>
      <t xml:space="preserve">Csak a programokkal kapcsolatos költségeket lehet ezen a soron elszámolni </t>
    </r>
    <r>
      <rPr>
        <sz val="10"/>
        <color rgb="FFFF0000"/>
        <rFont val="Calibri"/>
        <family val="2"/>
        <charset val="238"/>
        <scheme val="minor"/>
      </rPr>
      <t>(Alkohol nem elszámolható!)</t>
    </r>
  </si>
  <si>
    <t>● megrendelés vagy szerződés hitelesített másolata; 
● záradékolt számla hitelesített másolata; 
● pénzügyi teljesítés igazolására pénztárbizonylat/pénztárkönyv,
● teljesítési igazolás hitelesített másolata;
● banki átutalási megbízás másolata vagy bankkivonat hitelesített másolata;</t>
  </si>
  <si>
    <t>● megrendelés vagy szerződés hitelesített másolata; 
● záradékolt számla hitelesített másolata;
● teljesítési igazolás hitelesített másolata;
● pénzügyi teljesítés igazolására pénztárbizonylat/pénztárkönyv vagy bankkivonat hitelesített másolata;</t>
  </si>
  <si>
    <t>● megrendelés vagy szerződés hitelesített másolata;
●záradékolt számla hitelesített másolata;
●teljesítési igazolás hitelesített másolata; 
● pénzügyi teljesítés igazolására pénztárbizonylat/pénztárkönyv vagy bankkivonat hitelesített másolata;</t>
  </si>
  <si>
    <t xml:space="preserve">● kiküldetési rendelvény hitelesített másolata, melyből kiderül, hogy a kiküldetés célja a támogatott projekttel összhangban van 
● záradékolt számla hitelesített másolata; 
● gépjármű használati szabályzat hitelesített másolata, vagy határozat az útiköltség térítéséről; 
● Az ország számviteli törvénye által meghatározott üzemanyag normával számolt, a megtett kilométerek alapján elszámolható útiköltség térítés;                                                                                                                                                     ● forgalmi engedély hitelesített másolata;                                                                                        ● pénzügyi teljesítés igazolására pénztárbizonylat/pénztárkönyv vagy bankkivonat hitelesített másolata;      
                                                                                                                                                                                                                        </t>
  </si>
  <si>
    <t xml:space="preserve">● építési engedély hitelesített másolata;
● adásvételi szerződés hitelesített másolata; 
● pénzügyi teljesítés igazolására pénztárbizonylat/pénztárkönyv bankkivonat hitelesített másolata; 
● Tulajdoni lap/e- hiteles tulajdoni lap hitelesített másolata;                                                                                                                                                                                                                                                                                                                                                                                                                                                                                                                               ● Bérelt ingatlanon történő átalakítás, építkezés esetén: az ingatlan-nyilvántartásba bejegyzett tulajdonos és a támogatott közötti megállapodás hitelesített másolata, melyben a felek rögzítik, hogy a tulajdonos az ingatlant a támogatott részére meghatározott időre használatba adja, és hozzájárul az ingatlanon végzett átalakításhoz; 
● tervdokumentáció hitelesített másolata; 
● részletes költségkalkuláció hitelesített másolata; 
● kivitelezési szerződés hitelesített másolata;
● piaci árnak való megfelelést alátámasztó 3 árajánlat hitelesített másolata; 
● műszaki ellenőr szerződésének hitelesített másolata;
● műszaki ellenőr által ellenjegyzett teljesítési igazolás hitelesített másolata
● záradékolt számlák hitelesített másolata; 
● pénzügyi teljesítés igazolására pénztárbizonylat/pénztárkönyv vagy bankkivonat hitelesített másolata; 
● használatbavételi engedély hitelesített másolata; </t>
  </si>
  <si>
    <t xml:space="preserve">•	Minden olyan bérköltség, ami a beruházási munkálatok elvégzése során merül fel ezen a soron kell elszámolni.
•	Minden olyan anyagköltség és szolgáltatás, szállítás, vámkezelés, közvetítés, alapozás, üzembe helyezés, továbbá mindaz a tevékenység, amely a tárgyi eszköz beszerzéséhez hozzákapcsolható, ideértve a tervezést, az előkészítést, a lebonyolítást, a biztosítást is beruházás a meglévő tárgyi eszköz bővítését, rendeltetésének megváltoztatását, átalakítását, élettartamának, teljesítőképességének közvetlen növelését eredményező tevékenység is, az előbbiekben felsorolt, e tevékenységhez hozzákapcsolható egyéb tevékenységekkel együtt.
</t>
  </si>
  <si>
    <t xml:space="preserve">● tulajdoni lap/telekkönyvi kivonat hitelesített másolata; 
● csekk vagy fizetési rendelvény hitelesített másolata;                                                                                                                                                                                                                                                                                                                                                                                                                                             ● pénzügyi teljesítés igazolására pénztárbizonylat/pénztárkönyv, vagy bankkivonat hitelesített másolata; 
● forgalmi engedély másolata;                                                                                                                          </t>
  </si>
  <si>
    <t xml:space="preserve">● szerződés hitelesített másolata;  
● teljesítési igazolás hitelesített másolata, vagy engedély igazolásának hitelesített másolata;
● záradékoltszámla hitelesített másolata;
● pénzügyi teljesítés igazolására pénztárbizonylat/pénztárkönyv bankkivonat hitelesített másolata; </t>
  </si>
  <si>
    <t xml:space="preserve">● megrendelés vagy szerződés hitelesített másolata; 
● záradékolt számla hitelesített másolata; 
● teljesítési igazolás hitelesített másolata;
● leltárba vételt igazoló dokumentum (pl. leltárív, analitikus nyilvántartás) hitelesített másolata
● pénzügyi teljesítés igazolására pénztárbizonylat/pénztárkönyv, banki átutalási megbízás másolata vagy bankkivonat hitelesített másolata; </t>
  </si>
  <si>
    <t>A felújítás, amely az ingatlan, eszköz, berendezés eredeti állagának helyreállítását szolgáló, időszakonként visszatérő olyan tevékenység, amely mindenképpen azzal jár, hogy az adott ingatlan élettartama megnövekszik, eredeti műszaki állapota megközelítően vagy teljesen visszaáll</t>
  </si>
  <si>
    <t>● megrendelés vagy szerződés hitelesített másolata; 
● záradékolt számla hitelesített másolata; 
● pénzügyi teljesítés igazolására pénztárbizonylat/pénztárkönyv vagy bankkivonat hitelesített másolata; 
● leltárba vételt igazoló dokumentum (pl. leltárív, analitikus nyilvántartás); üzembehelyezési jegyzőkönyv hitelesített másolata
● weboldal link vagy Print screen (képernyőkép) nyomtatása a weboldalról;</t>
  </si>
  <si>
    <t>● megrendelés vagy szerződés hitelesített másolata; 
● záradékolt számla hitelesített másolata; 
● az eszköz átadásáról szóló teljesítési igazolás hitelesített másolata;
● pénzügyi teljesítés igazolására pénztárbizonylat/pénztárkönyv vagy bankkivonat hitelesített másolata; 
● leltárba vételt igazoló dokumentum (pl. leltárív, analitikus nyilvántartás) hitelesített másolata;</t>
  </si>
  <si>
    <t>● megrendelés vagy szerződés hitelesített másolata; 
● záradékolt számla hitelesített másolata; 
● pénzügyi teljesítés igazolására pénztárbizonylat/pénztárkönyv vagy bankkivonat hitelesített másolata; 
● teljesítési igazolás az eszköz átadásáról
● leltárba vételt igazoló dokumentum hitelesített másolata (pl. leltárív, analitikus nyilvántartás.)</t>
  </si>
  <si>
    <r>
      <t>Tiszteletdíj, honorárium (</t>
    </r>
    <r>
      <rPr>
        <b/>
        <i/>
        <sz val="10"/>
        <rFont val="Calibri"/>
        <family val="2"/>
        <charset val="238"/>
        <scheme val="minor"/>
      </rPr>
      <t>számla ellenében</t>
    </r>
    <r>
      <rPr>
        <i/>
        <sz val="10"/>
        <rFont val="Calibri"/>
        <family val="2"/>
        <charset val="238"/>
        <scheme val="minor"/>
      </rPr>
      <t>)</t>
    </r>
  </si>
  <si>
    <r>
      <rPr>
        <b/>
        <i/>
        <sz val="10"/>
        <rFont val="Calibri"/>
        <family val="2"/>
        <charset val="238"/>
        <scheme val="minor"/>
      </rPr>
      <t>Kiküldetéssel, utazással, szállítással összefüggő költségek</t>
    </r>
    <r>
      <rPr>
        <i/>
        <sz val="10"/>
        <rFont val="Calibri"/>
        <family val="2"/>
        <charset val="238"/>
        <scheme val="minor"/>
      </rPr>
      <t xml:space="preserve"> (a pályázat megvalósításában résztvevő magánszemélyek saját tulajdonában lévő gépkocsival történő utazás költségtérítése, illetve vonat, busz és repülőjegyek költségtérítése)</t>
    </r>
  </si>
  <si>
    <r>
      <rPr>
        <b/>
        <sz val="10"/>
        <color rgb="FFFF0000"/>
        <rFont val="Calibri"/>
        <family val="2"/>
        <charset val="238"/>
        <scheme val="minor"/>
      </rPr>
      <t>Általános információk:</t>
    </r>
    <r>
      <rPr>
        <sz val="10"/>
        <color rgb="FFFF0000"/>
        <rFont val="Calibri"/>
        <family val="2"/>
        <charset val="238"/>
        <scheme val="minor"/>
      </rPr>
      <t xml:space="preserve">
- Kedvezményezett országának devizájától eltérő pénznemben kiállított számla esetében annak végösszegét, az elszámolt költség összegét a kifizetés időpontjában alkalmazott keresztárfolyamon kell átszámítani. (az ország devizájában terhelt összegnek megfelelően).
- Amennyiben a számlán egyértelműen beazonosítható, hogy a pályázatban/támogatási kérelemben szereplő tevékenység valósult meg, úgy elegendő a Kedvezményezettnek a számlán igazolnia a teljesítést a „teljesítést igazolom” szöveg rávezetésével, valamint cégszerű aláírásával. Ha a számla alapján nem egyértelműen beazonosítható, hogy a pályázatban/támogatási kérelemben szereplő tevékenység valósult meg, a projekthez kapcsolódó a teljesítésről külön teljesítésigazolást kell készítenie a Kedvezményezettnek.
- Helyszíni ellenőrzés során az eredeti záradékolt bizonylatokat és dokumentációt szükséges bemutatni.
- Az elszámoláshoz csatolandó dokumentáció esetében a záradékkal ellátott eredeti bizonylatról készült hitelesített másolatát kell beküldeni.  A hitelesítés során az „Eredetivel mindenben megegyező hiteles másolat” szöveget kell rávezetni a dokumentumra és cégszerű aláírással kell ellátni.</t>
    </r>
  </si>
  <si>
    <r>
      <rPr>
        <sz val="10"/>
        <color indexed="10"/>
        <rFont val="Calibri"/>
        <family val="2"/>
        <charset val="238"/>
        <scheme val="minor"/>
      </rPr>
      <t xml:space="preserve">Figyelem: </t>
    </r>
    <r>
      <rPr>
        <sz val="10"/>
        <color indexed="8"/>
        <rFont val="Calibri"/>
        <family val="2"/>
        <charset val="238"/>
        <scheme val="minor"/>
      </rPr>
      <t>amennyiben a megbízott számlát ad a tevékenység elvégzését követően, akkor kérjük a 2.2.16. sorban elszámolni.</t>
    </r>
  </si>
  <si>
    <r>
      <t>Egyéb személyi jellegű ráfordítás (</t>
    </r>
    <r>
      <rPr>
        <b/>
        <i/>
        <sz val="10"/>
        <color theme="1"/>
        <rFont val="Calibri"/>
        <family val="2"/>
        <charset val="238"/>
        <scheme val="minor"/>
      </rPr>
      <t>NEM</t>
    </r>
    <r>
      <rPr>
        <i/>
        <sz val="10"/>
        <color theme="1"/>
        <rFont val="Calibri"/>
        <family val="2"/>
        <charset val="238"/>
        <scheme val="minor"/>
      </rPr>
      <t xml:space="preserve"> elszámolható a prémium,   jutalom,   valamint   a   13.   és   a további   havi   fizetés sem)</t>
    </r>
  </si>
  <si>
    <r>
      <rPr>
        <b/>
        <sz val="10"/>
        <color indexed="8"/>
        <rFont val="Calibri"/>
        <family val="2"/>
        <charset val="238"/>
        <scheme val="minor"/>
      </rPr>
      <t xml:space="preserve">NEM magántulajdonban lévő gépkocsikhoz
</t>
    </r>
    <r>
      <rPr>
        <sz val="10"/>
        <color indexed="8"/>
        <rFont val="Calibri"/>
        <family val="2"/>
        <charset val="238"/>
        <scheme val="minor"/>
      </rPr>
      <t>Minden más esetben a 2.4. költségsorban kerül elszámolásra az üzemanyag.</t>
    </r>
  </si>
  <si>
    <r>
      <rPr>
        <b/>
        <sz val="10"/>
        <rFont val="Calibri"/>
        <family val="2"/>
        <charset val="238"/>
        <scheme val="minor"/>
      </rPr>
      <t>Állagmegóvás</t>
    </r>
    <r>
      <rPr>
        <sz val="10"/>
        <rFont val="Calibri"/>
        <family val="2"/>
        <charset val="238"/>
        <scheme val="minor"/>
      </rPr>
      <t xml:space="preserve"> és karbantartás költsége, ideéertve az iriodatechnikai és informatikai eszközök karbantartását is. (</t>
    </r>
    <r>
      <rPr>
        <b/>
        <sz val="10"/>
        <rFont val="Calibri"/>
        <family val="2"/>
        <charset val="238"/>
        <scheme val="minor"/>
      </rPr>
      <t>Nem felújítási költség</t>
    </r>
    <r>
      <rPr>
        <sz val="10"/>
        <rFont val="Calibri"/>
        <family val="2"/>
        <charset val="238"/>
        <scheme val="minor"/>
      </rPr>
      <t>, amit a 3.3 soron kell elszámolni)</t>
    </r>
  </si>
  <si>
    <r>
      <t xml:space="preserve">példa: Ha valaki 150 km-t utazott, a gépkocsi normája 7,5 liter/100km, az üzemanyag ára 400 Ft/liter, akkor legfennebb 150x7,5/100x400=4.500 Ft-t számolhat el üzemanyga költségként.                            
</t>
    </r>
    <r>
      <rPr>
        <sz val="10"/>
        <color indexed="10"/>
        <rFont val="Calibri"/>
        <family val="2"/>
        <charset val="238"/>
        <scheme val="minor"/>
      </rPr>
      <t>Amennyiben az elszámolt utazási költséget nem a szervezet alkalmazásában levő személy veszi igénybe, akkor szükséges indoklást (pl. határozat, megbízás, szerződés, meghívólevél, belső szabályzat) mellékelni.</t>
    </r>
  </si>
  <si>
    <t>Kitöltési útmutató a 2021. évi pénzügyi elszámolási összesítőhöz</t>
  </si>
  <si>
    <r>
      <rPr>
        <b/>
        <sz val="10"/>
        <rFont val="Calibri"/>
        <family val="2"/>
        <charset val="238"/>
        <scheme val="minor"/>
      </rPr>
      <t>Egyedi támogatási kérelem</t>
    </r>
    <r>
      <rPr>
        <sz val="10"/>
        <rFont val="Calibri"/>
        <family val="2"/>
        <charset val="238"/>
        <scheme val="minor"/>
      </rPr>
      <t xml:space="preserve"> alapján nyújtott támogatás esetében ebben a sorban akkor is elszámolható költség, amennyiben a jóváhagyott költségvetésben eredetileg nem volt banki költség tervezve. Mértéke a támogatási összeg maximum 5%-a, de legfeljebb 100.000, - Ft. (átváltás költsége, banki tranzakciók, folyószámla-vezetés díja, stb.)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</si>
</sst>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F_t_-;\-* #,##0.00\ _F_t_-;_-* &quot;-&quot;??\ _F_t_-;_-@_-"/>
    <numFmt numFmtId="165" formatCode="#,##0\ &quot;Ft&quot;;[Red]#,##0\ &quot;Ft&quot;"/>
    <numFmt numFmtId="166" formatCode="yyyy/mm/dd;@"/>
    <numFmt numFmtId="167" formatCode="#,##0.00;[Red]#,##0.00"/>
    <numFmt numFmtId="168" formatCode="#,##0\ &quot;Ft&quot;"/>
    <numFmt numFmtId="169" formatCode="#,##0.0000000"/>
    <numFmt numFmtId="170" formatCode="_-* #,##0\ _F_t_-;\-* #,##0\ _F_t_-;_-* &quot;-&quot;??\ _F_t_-;_-@_-"/>
    <numFmt numFmtId="171" formatCode="#,##0.00\ _F_t"/>
  </numFmts>
  <fonts count="5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10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Calibri"/>
      <family val="2"/>
      <charset val="238"/>
    </font>
    <font>
      <u/>
      <sz val="11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5EBD6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7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164" fontId="2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4" fillId="17" borderId="7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4" fillId="4" borderId="0" applyNumberFormat="0" applyBorder="0" applyAlignment="0" applyProtection="0"/>
    <xf numFmtId="0" fontId="15" fillId="22" borderId="8" applyNumberFormat="0" applyAlignment="0" applyProtection="0"/>
    <xf numFmtId="0" fontId="16" fillId="0" borderId="0" applyNumberFormat="0" applyFill="0" applyBorder="0" applyAlignment="0" applyProtection="0"/>
    <xf numFmtId="0" fontId="4" fillId="0" borderId="0"/>
    <xf numFmtId="0" fontId="4" fillId="0" borderId="0"/>
    <xf numFmtId="0" fontId="17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2" borderId="1" applyNumberFormat="0" applyAlignment="0" applyProtection="0"/>
    <xf numFmtId="9" fontId="42" fillId="0" borderId="0" applyFont="0" applyFill="0" applyBorder="0" applyAlignment="0" applyProtection="0"/>
  </cellStyleXfs>
  <cellXfs count="235">
    <xf numFmtId="0" fontId="0" fillId="0" borderId="0" xfId="0"/>
    <xf numFmtId="0" fontId="32" fillId="0" borderId="0" xfId="0" applyFont="1" applyAlignment="1">
      <alignment vertical="center" wrapText="1"/>
    </xf>
    <xf numFmtId="4" fontId="32" fillId="0" borderId="0" xfId="0" applyNumberFormat="1" applyFont="1" applyAlignment="1">
      <alignment vertical="center" wrapText="1"/>
    </xf>
    <xf numFmtId="168" fontId="32" fillId="0" borderId="0" xfId="0" applyNumberFormat="1" applyFont="1" applyAlignment="1">
      <alignment vertical="center" wrapText="1"/>
    </xf>
    <xf numFmtId="14" fontId="32" fillId="0" borderId="0" xfId="0" applyNumberFormat="1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4" fontId="33" fillId="0" borderId="0" xfId="0" applyNumberFormat="1" applyFont="1" applyAlignment="1">
      <alignment horizontal="center" vertical="center" wrapText="1"/>
    </xf>
    <xf numFmtId="168" fontId="33" fillId="0" borderId="0" xfId="0" applyNumberFormat="1" applyFont="1" applyAlignment="1">
      <alignment horizontal="center" vertical="center" wrapText="1"/>
    </xf>
    <xf numFmtId="14" fontId="33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2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wrapText="1"/>
    </xf>
    <xf numFmtId="0" fontId="32" fillId="0" borderId="12" xfId="0" applyFont="1" applyBorder="1"/>
    <xf numFmtId="0" fontId="35" fillId="0" borderId="12" xfId="0" applyFont="1" applyBorder="1" applyAlignment="1">
      <alignment horizontal="center"/>
    </xf>
    <xf numFmtId="0" fontId="35" fillId="0" borderId="0" xfId="0" applyFont="1" applyAlignment="1">
      <alignment horizontal="center"/>
    </xf>
    <xf numFmtId="168" fontId="34" fillId="25" borderId="10" xfId="39" applyNumberFormat="1" applyFont="1" applyFill="1" applyBorder="1" applyAlignment="1">
      <alignment vertical="center" wrapText="1"/>
    </xf>
    <xf numFmtId="49" fontId="32" fillId="0" borderId="0" xfId="0" applyNumberFormat="1" applyFont="1" applyAlignment="1">
      <alignment vertical="center" wrapText="1"/>
    </xf>
    <xf numFmtId="49" fontId="33" fillId="0" borderId="0" xfId="0" applyNumberFormat="1" applyFont="1" applyAlignment="1">
      <alignment horizontal="center" vertical="center" wrapText="1"/>
    </xf>
    <xf numFmtId="0" fontId="31" fillId="0" borderId="10" xfId="0" applyFont="1" applyBorder="1" applyAlignment="1">
      <alignment wrapText="1"/>
    </xf>
    <xf numFmtId="0" fontId="34" fillId="0" borderId="10" xfId="39" applyFont="1" applyBorder="1" applyAlignment="1" applyProtection="1">
      <alignment vertical="center" wrapText="1"/>
      <protection locked="0"/>
    </xf>
    <xf numFmtId="4" fontId="34" fillId="0" borderId="10" xfId="39" applyNumberFormat="1" applyFont="1" applyBorder="1" applyAlignment="1" applyProtection="1">
      <alignment vertical="center" wrapText="1"/>
      <protection locked="0"/>
    </xf>
    <xf numFmtId="14" fontId="34" fillId="0" borderId="10" xfId="39" applyNumberFormat="1" applyFont="1" applyBorder="1" applyAlignment="1" applyProtection="1">
      <alignment vertical="center" wrapText="1"/>
      <protection locked="0"/>
    </xf>
    <xf numFmtId="49" fontId="34" fillId="0" borderId="10" xfId="39" applyNumberFormat="1" applyFont="1" applyBorder="1" applyAlignment="1" applyProtection="1">
      <alignment vertical="center" wrapText="1"/>
      <protection locked="0"/>
    </xf>
    <xf numFmtId="0" fontId="39" fillId="0" borderId="0" xfId="0" applyFont="1" applyAlignment="1">
      <alignment wrapText="1"/>
    </xf>
    <xf numFmtId="0" fontId="31" fillId="0" borderId="0" xfId="0" applyFont="1" applyAlignment="1">
      <alignment wrapText="1"/>
    </xf>
    <xf numFmtId="4" fontId="31" fillId="0" borderId="0" xfId="0" applyNumberFormat="1" applyFont="1" applyAlignment="1">
      <alignment wrapText="1"/>
    </xf>
    <xf numFmtId="0" fontId="32" fillId="0" borderId="14" xfId="0" applyFont="1" applyBorder="1" applyAlignment="1">
      <alignment horizontal="center" wrapText="1"/>
    </xf>
    <xf numFmtId="0" fontId="3" fillId="0" borderId="10" xfId="0" applyFont="1" applyBorder="1" applyAlignment="1">
      <alignment horizontal="left" wrapText="1"/>
    </xf>
    <xf numFmtId="0" fontId="34" fillId="0" borderId="23" xfId="39" applyFont="1" applyBorder="1" applyAlignment="1" applyProtection="1">
      <alignment horizontal="center" vertical="center" wrapText="1"/>
      <protection locked="0"/>
    </xf>
    <xf numFmtId="0" fontId="39" fillId="0" borderId="10" xfId="0" applyFont="1" applyBorder="1" applyAlignment="1">
      <alignment wrapText="1"/>
    </xf>
    <xf numFmtId="168" fontId="31" fillId="0" borderId="10" xfId="26" applyNumberFormat="1" applyFont="1" applyFill="1" applyBorder="1" applyAlignment="1" applyProtection="1">
      <alignment horizontal="right"/>
      <protection locked="0"/>
    </xf>
    <xf numFmtId="0" fontId="39" fillId="0" borderId="19" xfId="0" applyFont="1" applyBorder="1" applyAlignment="1">
      <alignment wrapText="1"/>
    </xf>
    <xf numFmtId="0" fontId="31" fillId="0" borderId="19" xfId="0" applyFont="1" applyBorder="1" applyAlignment="1" applyProtection="1">
      <alignment horizontal="center" wrapText="1"/>
      <protection locked="0"/>
    </xf>
    <xf numFmtId="0" fontId="31" fillId="0" borderId="10" xfId="0" applyFont="1" applyBorder="1" applyAlignment="1">
      <alignment horizontal="left" wrapText="1"/>
    </xf>
    <xf numFmtId="4" fontId="31" fillId="0" borderId="10" xfId="26" applyNumberFormat="1" applyFont="1" applyFill="1" applyBorder="1" applyAlignment="1" applyProtection="1">
      <alignment horizontal="right"/>
      <protection locked="0"/>
    </xf>
    <xf numFmtId="0" fontId="31" fillId="0" borderId="10" xfId="0" applyFont="1" applyBorder="1" applyAlignment="1" applyProtection="1">
      <alignment horizontal="right" wrapText="1"/>
      <protection locked="0"/>
    </xf>
    <xf numFmtId="169" fontId="31" fillId="0" borderId="10" xfId="0" applyNumberFormat="1" applyFont="1" applyBorder="1" applyAlignment="1" applyProtection="1">
      <alignment horizontal="right" wrapText="1"/>
      <protection locked="0"/>
    </xf>
    <xf numFmtId="0" fontId="34" fillId="0" borderId="23" xfId="39" applyFont="1" applyBorder="1" applyAlignment="1" applyProtection="1">
      <alignment vertical="center" wrapText="1"/>
      <protection locked="0"/>
    </xf>
    <xf numFmtId="0" fontId="32" fillId="0" borderId="23" xfId="0" applyFont="1" applyBorder="1" applyAlignment="1" applyProtection="1">
      <alignment vertical="center" wrapText="1"/>
      <protection locked="0"/>
    </xf>
    <xf numFmtId="0" fontId="32" fillId="0" borderId="10" xfId="0" applyFont="1" applyBorder="1" applyAlignment="1" applyProtection="1">
      <alignment vertical="center" wrapText="1"/>
      <protection locked="0"/>
    </xf>
    <xf numFmtId="0" fontId="32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36" fillId="25" borderId="10" xfId="0" applyFont="1" applyFill="1" applyBorder="1" applyAlignment="1">
      <alignment horizontal="center" vertical="center" wrapText="1"/>
    </xf>
    <xf numFmtId="0" fontId="3" fillId="0" borderId="0" xfId="40" applyFont="1" applyAlignment="1">
      <alignment vertical="center"/>
    </xf>
    <xf numFmtId="4" fontId="23" fillId="0" borderId="0" xfId="0" applyNumberFormat="1" applyFont="1" applyAlignment="1">
      <alignment vertical="center" wrapText="1"/>
    </xf>
    <xf numFmtId="14" fontId="23" fillId="0" borderId="0" xfId="0" applyNumberFormat="1" applyFont="1" applyAlignment="1">
      <alignment vertical="center" wrapText="1"/>
    </xf>
    <xf numFmtId="49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4" fillId="24" borderId="10" xfId="40" applyFill="1" applyBorder="1" applyAlignment="1" applyProtection="1">
      <alignment horizontal="center" vertical="center" wrapText="1"/>
      <protection locked="0"/>
    </xf>
    <xf numFmtId="0" fontId="4" fillId="24" borderId="10" xfId="40" applyFill="1" applyBorder="1" applyAlignment="1" applyProtection="1">
      <alignment vertical="center" wrapText="1"/>
      <protection locked="0"/>
    </xf>
    <xf numFmtId="49" fontId="4" fillId="24" borderId="10" xfId="40" applyNumberFormat="1" applyFill="1" applyBorder="1" applyAlignment="1" applyProtection="1">
      <alignment horizontal="right" vertical="center" wrapText="1"/>
      <protection locked="0"/>
    </xf>
    <xf numFmtId="166" fontId="4" fillId="24" borderId="10" xfId="40" applyNumberFormat="1" applyFill="1" applyBorder="1" applyAlignment="1" applyProtection="1">
      <alignment horizontal="right" vertical="center" wrapText="1"/>
      <protection locked="0"/>
    </xf>
    <xf numFmtId="0" fontId="4" fillId="24" borderId="10" xfId="40" applyFill="1" applyBorder="1" applyAlignment="1" applyProtection="1">
      <alignment horizontal="right" vertical="center" wrapText="1"/>
      <protection locked="0"/>
    </xf>
    <xf numFmtId="164" fontId="4" fillId="24" borderId="10" xfId="26" applyFont="1" applyFill="1" applyBorder="1" applyAlignment="1" applyProtection="1">
      <alignment horizontal="right" vertical="center" wrapText="1"/>
      <protection locked="0"/>
    </xf>
    <xf numFmtId="4" fontId="4" fillId="24" borderId="10" xfId="40" applyNumberFormat="1" applyFill="1" applyBorder="1" applyAlignment="1" applyProtection="1">
      <alignment horizontal="right" vertical="center" wrapText="1"/>
      <protection locked="0"/>
    </xf>
    <xf numFmtId="14" fontId="4" fillId="24" borderId="10" xfId="40" applyNumberFormat="1" applyFill="1" applyBorder="1" applyAlignment="1" applyProtection="1">
      <alignment horizontal="right" vertical="center" wrapText="1"/>
      <protection locked="0"/>
    </xf>
    <xf numFmtId="0" fontId="4" fillId="0" borderId="10" xfId="40" applyBorder="1" applyAlignment="1" applyProtection="1">
      <alignment vertical="center" wrapText="1"/>
      <protection locked="0"/>
    </xf>
    <xf numFmtId="0" fontId="17" fillId="0" borderId="10" xfId="40" applyFont="1" applyBorder="1" applyAlignment="1" applyProtection="1">
      <alignment horizontal="right" vertical="center" wrapText="1"/>
      <protection locked="0"/>
    </xf>
    <xf numFmtId="0" fontId="17" fillId="0" borderId="10" xfId="40" applyFont="1" applyBorder="1" applyAlignment="1" applyProtection="1">
      <alignment horizontal="center" vertical="center" wrapText="1"/>
      <protection locked="0"/>
    </xf>
    <xf numFmtId="14" fontId="4" fillId="0" borderId="10" xfId="40" applyNumberFormat="1" applyBorder="1" applyAlignment="1" applyProtection="1">
      <alignment vertical="center" wrapText="1"/>
      <protection locked="0"/>
    </xf>
    <xf numFmtId="49" fontId="4" fillId="0" borderId="10" xfId="40" applyNumberFormat="1" applyBorder="1" applyAlignment="1" applyProtection="1">
      <alignment vertical="center" wrapText="1"/>
      <protection locked="0"/>
    </xf>
    <xf numFmtId="0" fontId="23" fillId="0" borderId="10" xfId="0" applyFont="1" applyBorder="1" applyAlignment="1" applyProtection="1">
      <alignment vertical="center" wrapText="1"/>
      <protection locked="0"/>
    </xf>
    <xf numFmtId="14" fontId="23" fillId="0" borderId="10" xfId="0" applyNumberFormat="1" applyFont="1" applyBorder="1" applyAlignment="1" applyProtection="1">
      <alignment vertical="center" wrapText="1"/>
      <protection locked="0"/>
    </xf>
    <xf numFmtId="49" fontId="23" fillId="0" borderId="10" xfId="0" applyNumberFormat="1" applyFont="1" applyBorder="1" applyAlignment="1" applyProtection="1">
      <alignment vertical="center" wrapText="1"/>
      <protection locked="0"/>
    </xf>
    <xf numFmtId="14" fontId="31" fillId="0" borderId="0" xfId="0" applyNumberFormat="1" applyFont="1" applyAlignment="1">
      <alignment vertical="center" wrapText="1"/>
    </xf>
    <xf numFmtId="49" fontId="31" fillId="0" borderId="0" xfId="0" applyNumberFormat="1" applyFont="1" applyAlignment="1">
      <alignment vertical="center" wrapText="1"/>
    </xf>
    <xf numFmtId="165" fontId="34" fillId="25" borderId="10" xfId="40" applyNumberFormat="1" applyFont="1" applyFill="1" applyBorder="1" applyAlignment="1">
      <alignment horizontal="right" vertical="center" wrapText="1"/>
    </xf>
    <xf numFmtId="0" fontId="34" fillId="0" borderId="0" xfId="40" applyFont="1" applyAlignment="1">
      <alignment vertical="center"/>
    </xf>
    <xf numFmtId="0" fontId="31" fillId="0" borderId="10" xfId="0" applyFont="1" applyBorder="1" applyAlignment="1" applyProtection="1">
      <alignment vertical="center" wrapText="1"/>
      <protection locked="0"/>
    </xf>
    <xf numFmtId="0" fontId="34" fillId="0" borderId="10" xfId="40" applyFont="1" applyBorder="1" applyAlignment="1" applyProtection="1">
      <alignment vertical="center" wrapText="1"/>
      <protection locked="0"/>
    </xf>
    <xf numFmtId="14" fontId="34" fillId="0" borderId="10" xfId="40" applyNumberFormat="1" applyFont="1" applyBorder="1" applyAlignment="1" applyProtection="1">
      <alignment vertical="center" wrapText="1"/>
      <protection locked="0"/>
    </xf>
    <xf numFmtId="49" fontId="34" fillId="0" borderId="10" xfId="40" applyNumberFormat="1" applyFont="1" applyBorder="1" applyAlignment="1" applyProtection="1">
      <alignment vertical="center" wrapText="1"/>
      <protection locked="0"/>
    </xf>
    <xf numFmtId="0" fontId="31" fillId="0" borderId="0" xfId="0" applyFont="1" applyAlignment="1">
      <alignment horizontal="center" wrapText="1"/>
    </xf>
    <xf numFmtId="0" fontId="31" fillId="0" borderId="0" xfId="0" applyFont="1" applyAlignment="1" applyProtection="1">
      <alignment horizontal="right" wrapText="1"/>
      <protection locked="0"/>
    </xf>
    <xf numFmtId="0" fontId="39" fillId="0" borderId="0" xfId="0" applyFont="1" applyAlignment="1" applyProtection="1">
      <alignment wrapText="1"/>
      <protection locked="0"/>
    </xf>
    <xf numFmtId="0" fontId="37" fillId="0" borderId="0" xfId="0" applyFont="1" applyAlignment="1">
      <alignment vertical="center"/>
    </xf>
    <xf numFmtId="0" fontId="38" fillId="0" borderId="0" xfId="0" applyFont="1" applyAlignment="1">
      <alignment horizontal="center"/>
    </xf>
    <xf numFmtId="0" fontId="36" fillId="0" borderId="0" xfId="0" applyFont="1" applyAlignment="1">
      <alignment horizontal="right" wrapText="1"/>
    </xf>
    <xf numFmtId="164" fontId="40" fillId="0" borderId="0" xfId="26" applyFont="1" applyFill="1" applyBorder="1" applyAlignment="1" applyProtection="1">
      <alignment horizontal="right" wrapText="1"/>
    </xf>
    <xf numFmtId="170" fontId="31" fillId="0" borderId="10" xfId="26" applyNumberFormat="1" applyFont="1" applyFill="1" applyBorder="1" applyAlignment="1" applyProtection="1">
      <alignment horizontal="center" wrapText="1"/>
    </xf>
    <xf numFmtId="0" fontId="0" fillId="0" borderId="10" xfId="0" applyBorder="1"/>
    <xf numFmtId="9" fontId="0" fillId="0" borderId="10" xfId="45" applyFont="1" applyBorder="1" applyProtection="1"/>
    <xf numFmtId="0" fontId="31" fillId="0" borderId="10" xfId="0" applyFont="1" applyBorder="1"/>
    <xf numFmtId="164" fontId="31" fillId="0" borderId="10" xfId="0" applyNumberFormat="1" applyFont="1" applyBorder="1"/>
    <xf numFmtId="164" fontId="0" fillId="0" borderId="10" xfId="0" applyNumberFormat="1" applyBorder="1"/>
    <xf numFmtId="0" fontId="39" fillId="0" borderId="10" xfId="0" applyFont="1" applyBorder="1"/>
    <xf numFmtId="0" fontId="31" fillId="0" borderId="0" xfId="0" applyFont="1" applyAlignment="1">
      <alignment horizontal="left" vertical="center"/>
    </xf>
    <xf numFmtId="0" fontId="39" fillId="27" borderId="10" xfId="0" applyFont="1" applyFill="1" applyBorder="1" applyAlignment="1">
      <alignment horizontal="left" wrapText="1"/>
    </xf>
    <xf numFmtId="0" fontId="39" fillId="27" borderId="10" xfId="0" applyFont="1" applyFill="1" applyBorder="1" applyAlignment="1">
      <alignment horizontal="center" wrapText="1"/>
    </xf>
    <xf numFmtId="0" fontId="31" fillId="27" borderId="10" xfId="0" applyFont="1" applyFill="1" applyBorder="1" applyAlignment="1">
      <alignment horizontal="left" wrapText="1"/>
    </xf>
    <xf numFmtId="170" fontId="31" fillId="27" borderId="10" xfId="26" applyNumberFormat="1" applyFont="1" applyFill="1" applyBorder="1" applyAlignment="1" applyProtection="1">
      <alignment wrapText="1"/>
    </xf>
    <xf numFmtId="165" fontId="31" fillId="27" borderId="10" xfId="0" applyNumberFormat="1" applyFont="1" applyFill="1" applyBorder="1" applyAlignment="1">
      <alignment wrapText="1"/>
    </xf>
    <xf numFmtId="9" fontId="0" fillId="27" borderId="10" xfId="45" applyFont="1" applyFill="1" applyBorder="1" applyProtection="1"/>
    <xf numFmtId="170" fontId="39" fillId="27" borderId="10" xfId="26" applyNumberFormat="1" applyFont="1" applyFill="1" applyBorder="1" applyAlignment="1" applyProtection="1">
      <alignment wrapText="1"/>
    </xf>
    <xf numFmtId="165" fontId="39" fillId="27" borderId="10" xfId="0" applyNumberFormat="1" applyFont="1" applyFill="1" applyBorder="1" applyAlignment="1">
      <alignment wrapText="1"/>
    </xf>
    <xf numFmtId="167" fontId="40" fillId="27" borderId="10" xfId="0" applyNumberFormat="1" applyFont="1" applyFill="1" applyBorder="1" applyAlignment="1">
      <alignment wrapText="1"/>
    </xf>
    <xf numFmtId="0" fontId="32" fillId="27" borderId="10" xfId="0" applyFont="1" applyFill="1" applyBorder="1" applyAlignment="1">
      <alignment horizontal="center"/>
    </xf>
    <xf numFmtId="0" fontId="32" fillId="27" borderId="10" xfId="0" applyFont="1" applyFill="1" applyBorder="1" applyAlignment="1">
      <alignment horizontal="center" wrapText="1"/>
    </xf>
    <xf numFmtId="0" fontId="34" fillId="27" borderId="10" xfId="39" applyFont="1" applyFill="1" applyBorder="1" applyAlignment="1">
      <alignment horizontal="center" vertical="center" wrapText="1"/>
    </xf>
    <xf numFmtId="4" fontId="34" fillId="27" borderId="10" xfId="39" applyNumberFormat="1" applyFont="1" applyFill="1" applyBorder="1" applyAlignment="1">
      <alignment horizontal="center" vertical="center" wrapText="1"/>
    </xf>
    <xf numFmtId="168" fontId="34" fillId="27" borderId="10" xfId="39" applyNumberFormat="1" applyFont="1" applyFill="1" applyBorder="1" applyAlignment="1">
      <alignment horizontal="center" vertical="center" wrapText="1"/>
    </xf>
    <xf numFmtId="0" fontId="36" fillId="27" borderId="13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3" fontId="34" fillId="27" borderId="22" xfId="39" applyNumberFormat="1" applyFont="1" applyFill="1" applyBorder="1" applyAlignment="1">
      <alignment horizontal="center" vertical="center" wrapText="1"/>
    </xf>
    <xf numFmtId="0" fontId="3" fillId="0" borderId="10" xfId="4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" fillId="0" borderId="10" xfId="0" applyFont="1" applyBorder="1" applyAlignment="1">
      <alignment wrapText="1"/>
    </xf>
    <xf numFmtId="0" fontId="31" fillId="0" borderId="0" xfId="0" applyFont="1" applyAlignment="1">
      <alignment vertical="center"/>
    </xf>
    <xf numFmtId="0" fontId="31" fillId="0" borderId="10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9" fillId="27" borderId="10" xfId="0" applyFont="1" applyFill="1" applyBorder="1" applyAlignment="1">
      <alignment horizontal="left" wrapText="1" indent="1"/>
    </xf>
    <xf numFmtId="0" fontId="39" fillId="27" borderId="11" xfId="0" applyFont="1" applyFill="1" applyBorder="1" applyAlignment="1">
      <alignment horizontal="left" wrapText="1" indent="1"/>
    </xf>
    <xf numFmtId="0" fontId="39" fillId="27" borderId="11" xfId="0" applyFont="1" applyFill="1" applyBorder="1" applyAlignment="1">
      <alignment horizontal="center"/>
    </xf>
    <xf numFmtId="0" fontId="39" fillId="27" borderId="11" xfId="0" applyFont="1" applyFill="1" applyBorder="1" applyAlignment="1">
      <alignment horizontal="center" wrapText="1"/>
    </xf>
    <xf numFmtId="0" fontId="31" fillId="27" borderId="10" xfId="0" applyFont="1" applyFill="1" applyBorder="1" applyAlignment="1">
      <alignment horizontal="center"/>
    </xf>
    <xf numFmtId="0" fontId="31" fillId="27" borderId="10" xfId="0" applyFont="1" applyFill="1" applyBorder="1" applyAlignment="1">
      <alignment horizontal="center" wrapText="1"/>
    </xf>
    <xf numFmtId="0" fontId="3" fillId="0" borderId="10" xfId="40" applyFont="1" applyBorder="1" applyAlignment="1">
      <alignment vertical="center" wrapText="1"/>
    </xf>
    <xf numFmtId="49" fontId="3" fillId="24" borderId="10" xfId="40" applyNumberFormat="1" applyFont="1" applyFill="1" applyBorder="1" applyAlignment="1" applyProtection="1">
      <alignment horizontal="right" vertical="center" wrapText="1"/>
      <protection locked="0"/>
    </xf>
    <xf numFmtId="0" fontId="0" fillId="0" borderId="10" xfId="0" applyBorder="1" applyProtection="1">
      <protection locked="0"/>
    </xf>
    <xf numFmtId="0" fontId="4" fillId="27" borderId="0" xfId="40" applyFill="1" applyAlignment="1">
      <alignment horizontal="center" vertical="center" wrapText="1"/>
    </xf>
    <xf numFmtId="4" fontId="4" fillId="27" borderId="0" xfId="40" applyNumberFormat="1" applyFill="1" applyAlignment="1">
      <alignment horizontal="center" vertical="center" wrapText="1"/>
    </xf>
    <xf numFmtId="0" fontId="4" fillId="27" borderId="0" xfId="40" applyFill="1" applyAlignment="1">
      <alignment vertical="center" wrapText="1"/>
    </xf>
    <xf numFmtId="14" fontId="4" fillId="27" borderId="0" xfId="40" applyNumberFormat="1" applyFill="1" applyAlignment="1">
      <alignment vertical="center" wrapText="1"/>
    </xf>
    <xf numFmtId="49" fontId="4" fillId="27" borderId="0" xfId="40" applyNumberFormat="1" applyFill="1" applyAlignment="1">
      <alignment vertical="center" wrapText="1"/>
    </xf>
    <xf numFmtId="0" fontId="23" fillId="27" borderId="0" xfId="0" applyFont="1" applyFill="1" applyAlignment="1">
      <alignment horizontal="center" vertical="center" wrapText="1"/>
    </xf>
    <xf numFmtId="4" fontId="4" fillId="27" borderId="10" xfId="39" applyNumberFormat="1" applyFill="1" applyBorder="1" applyAlignment="1">
      <alignment horizontal="center" vertical="center" wrapText="1"/>
    </xf>
    <xf numFmtId="0" fontId="4" fillId="27" borderId="10" xfId="39" applyFill="1" applyBorder="1" applyAlignment="1">
      <alignment horizontal="center" vertical="center" wrapText="1"/>
    </xf>
    <xf numFmtId="0" fontId="34" fillId="27" borderId="0" xfId="40" applyFont="1" applyFill="1" applyAlignment="1">
      <alignment horizontal="center" vertical="center" wrapText="1"/>
    </xf>
    <xf numFmtId="0" fontId="34" fillId="27" borderId="0" xfId="40" applyFont="1" applyFill="1" applyAlignment="1">
      <alignment vertical="center" wrapText="1"/>
    </xf>
    <xf numFmtId="14" fontId="34" fillId="27" borderId="0" xfId="40" applyNumberFormat="1" applyFont="1" applyFill="1" applyAlignment="1">
      <alignment vertical="center" wrapText="1"/>
    </xf>
    <xf numFmtId="49" fontId="34" fillId="27" borderId="0" xfId="40" applyNumberFormat="1" applyFont="1" applyFill="1" applyAlignment="1">
      <alignment vertical="center" wrapText="1"/>
    </xf>
    <xf numFmtId="0" fontId="31" fillId="27" borderId="0" xfId="0" applyFont="1" applyFill="1" applyAlignment="1">
      <alignment vertical="center" wrapText="1"/>
    </xf>
    <xf numFmtId="2" fontId="34" fillId="0" borderId="10" xfId="40" applyNumberFormat="1" applyFont="1" applyBorder="1" applyAlignment="1" applyProtection="1">
      <alignment vertical="center" wrapText="1"/>
      <protection locked="0"/>
    </xf>
    <xf numFmtId="4" fontId="34" fillId="28" borderId="10" xfId="39" applyNumberFormat="1" applyFont="1" applyFill="1" applyBorder="1" applyAlignment="1" applyProtection="1">
      <alignment vertical="center" wrapText="1"/>
      <protection locked="0"/>
    </xf>
    <xf numFmtId="171" fontId="34" fillId="28" borderId="10" xfId="39" applyNumberFormat="1" applyFont="1" applyFill="1" applyBorder="1" applyAlignment="1" applyProtection="1">
      <alignment vertical="center" wrapText="1"/>
      <protection locked="0"/>
    </xf>
    <xf numFmtId="166" fontId="32" fillId="0" borderId="10" xfId="0" applyNumberFormat="1" applyFont="1" applyBorder="1" applyAlignment="1" applyProtection="1">
      <alignment horizontal="right" wrapText="1"/>
      <protection locked="0"/>
    </xf>
    <xf numFmtId="0" fontId="32" fillId="0" borderId="10" xfId="0" applyFont="1" applyBorder="1" applyAlignment="1">
      <alignment wrapText="1"/>
    </xf>
    <xf numFmtId="0" fontId="32" fillId="0" borderId="10" xfId="0" applyFont="1" applyBorder="1" applyAlignment="1">
      <alignment vertical="top" wrapText="1"/>
    </xf>
    <xf numFmtId="0" fontId="35" fillId="0" borderId="10" xfId="0" applyFont="1" applyBorder="1" applyAlignment="1">
      <alignment horizontal="center"/>
    </xf>
    <xf numFmtId="0" fontId="49" fillId="0" borderId="10" xfId="0" applyFont="1" applyBorder="1" applyAlignment="1">
      <alignment vertical="center" wrapText="1"/>
    </xf>
    <xf numFmtId="49" fontId="35" fillId="0" borderId="10" xfId="0" applyNumberFormat="1" applyFont="1" applyBorder="1" applyAlignment="1">
      <alignment horizontal="center"/>
    </xf>
    <xf numFmtId="0" fontId="49" fillId="0" borderId="10" xfId="0" applyFont="1" applyBorder="1" applyAlignment="1">
      <alignment vertical="top" wrapText="1"/>
    </xf>
    <xf numFmtId="0" fontId="49" fillId="28" borderId="1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5" fillId="28" borderId="10" xfId="0" applyFont="1" applyFill="1" applyBorder="1" applyAlignment="1">
      <alignment wrapText="1"/>
    </xf>
    <xf numFmtId="0" fontId="49" fillId="28" borderId="10" xfId="0" applyFont="1" applyFill="1" applyBorder="1" applyAlignment="1">
      <alignment vertical="center" wrapText="1"/>
    </xf>
    <xf numFmtId="0" fontId="49" fillId="0" borderId="10" xfId="0" applyFont="1" applyBorder="1" applyAlignment="1">
      <alignment wrapText="1"/>
    </xf>
    <xf numFmtId="0" fontId="52" fillId="0" borderId="10" xfId="0" applyFont="1" applyBorder="1" applyAlignment="1">
      <alignment horizontal="center" wrapText="1"/>
    </xf>
    <xf numFmtId="0" fontId="52" fillId="0" borderId="10" xfId="0" applyFont="1" applyBorder="1" applyAlignment="1">
      <alignment horizontal="center" vertical="center" wrapText="1"/>
    </xf>
    <xf numFmtId="0" fontId="52" fillId="26" borderId="10" xfId="0" applyFont="1" applyFill="1" applyBorder="1" applyAlignment="1">
      <alignment horizontal="center"/>
    </xf>
    <xf numFmtId="0" fontId="52" fillId="26" borderId="10" xfId="0" applyFont="1" applyFill="1" applyBorder="1" applyAlignment="1">
      <alignment wrapText="1"/>
    </xf>
    <xf numFmtId="49" fontId="52" fillId="0" borderId="10" xfId="0" applyNumberFormat="1" applyFont="1" applyBorder="1" applyAlignment="1">
      <alignment horizontal="center"/>
    </xf>
    <xf numFmtId="0" fontId="53" fillId="0" borderId="10" xfId="0" applyFont="1" applyBorder="1" applyAlignment="1">
      <alignment wrapText="1"/>
    </xf>
    <xf numFmtId="0" fontId="54" fillId="0" borderId="10" xfId="0" applyFont="1" applyBorder="1" applyAlignment="1">
      <alignment wrapText="1"/>
    </xf>
    <xf numFmtId="0" fontId="52" fillId="0" borderId="10" xfId="0" applyFont="1" applyBorder="1" applyAlignment="1">
      <alignment wrapText="1"/>
    </xf>
    <xf numFmtId="0" fontId="53" fillId="0" borderId="10" xfId="0" applyFont="1" applyBorder="1" applyAlignment="1">
      <alignment vertical="top" wrapText="1"/>
    </xf>
    <xf numFmtId="0" fontId="53" fillId="0" borderId="10" xfId="0" applyFont="1" applyBorder="1" applyAlignment="1">
      <alignment vertical="center" wrapText="1"/>
    </xf>
    <xf numFmtId="0" fontId="56" fillId="0" borderId="10" xfId="0" applyFont="1" applyBorder="1" applyAlignment="1">
      <alignment vertical="top" wrapText="1"/>
    </xf>
    <xf numFmtId="0" fontId="54" fillId="28" borderId="10" xfId="0" applyFont="1" applyFill="1" applyBorder="1" applyAlignment="1">
      <alignment wrapText="1"/>
    </xf>
    <xf numFmtId="0" fontId="32" fillId="0" borderId="10" xfId="0" applyFont="1" applyBorder="1" applyAlignment="1">
      <alignment vertical="center" wrapText="1"/>
    </xf>
    <xf numFmtId="0" fontId="52" fillId="28" borderId="10" xfId="0" applyFont="1" applyFill="1" applyBorder="1" applyAlignment="1">
      <alignment wrapText="1"/>
    </xf>
    <xf numFmtId="0" fontId="52" fillId="0" borderId="10" xfId="0" applyFont="1" applyBorder="1" applyAlignment="1">
      <alignment horizontal="center"/>
    </xf>
    <xf numFmtId="0" fontId="53" fillId="26" borderId="10" xfId="0" applyFont="1" applyFill="1" applyBorder="1" applyAlignment="1">
      <alignment wrapText="1"/>
    </xf>
    <xf numFmtId="0" fontId="32" fillId="0" borderId="14" xfId="0" applyFont="1" applyBorder="1" applyAlignment="1">
      <alignment horizontal="center" wrapText="1"/>
    </xf>
    <xf numFmtId="0" fontId="32" fillId="0" borderId="14" xfId="0" applyFont="1" applyBorder="1" applyAlignment="1">
      <alignment horizontal="center"/>
    </xf>
    <xf numFmtId="0" fontId="41" fillId="27" borderId="19" xfId="0" applyFont="1" applyFill="1" applyBorder="1" applyAlignment="1">
      <alignment horizontal="left" indent="1"/>
    </xf>
    <xf numFmtId="0" fontId="32" fillId="0" borderId="29" xfId="0" applyFont="1" applyBorder="1" applyAlignment="1">
      <alignment horizontal="center" wrapText="1"/>
    </xf>
    <xf numFmtId="0" fontId="32" fillId="0" borderId="31" xfId="0" applyFont="1" applyBorder="1" applyAlignment="1">
      <alignment horizontal="center" wrapText="1"/>
    </xf>
    <xf numFmtId="0" fontId="32" fillId="0" borderId="32" xfId="0" applyFont="1" applyBorder="1" applyAlignment="1">
      <alignment horizontal="center" wrapText="1"/>
    </xf>
    <xf numFmtId="0" fontId="32" fillId="0" borderId="18" xfId="0" applyFont="1" applyBorder="1" applyAlignment="1">
      <alignment horizontal="center" wrapText="1"/>
    </xf>
    <xf numFmtId="0" fontId="32" fillId="0" borderId="15" xfId="0" applyFont="1" applyBorder="1" applyAlignment="1">
      <alignment horizontal="left" wrapText="1"/>
    </xf>
    <xf numFmtId="0" fontId="32" fillId="0" borderId="16" xfId="0" applyFont="1" applyBorder="1" applyAlignment="1">
      <alignment horizontal="left"/>
    </xf>
    <xf numFmtId="0" fontId="32" fillId="0" borderId="17" xfId="0" applyFont="1" applyBorder="1" applyAlignment="1">
      <alignment horizontal="left"/>
    </xf>
    <xf numFmtId="0" fontId="39" fillId="27" borderId="10" xfId="0" applyFont="1" applyFill="1" applyBorder="1" applyAlignment="1">
      <alignment horizontal="left" indent="1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wrapText="1"/>
    </xf>
    <xf numFmtId="0" fontId="48" fillId="0" borderId="10" xfId="0" applyFont="1" applyBorder="1" applyAlignment="1">
      <alignment horizontal="left" vertical="top" wrapText="1"/>
    </xf>
    <xf numFmtId="0" fontId="41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49" fontId="31" fillId="0" borderId="10" xfId="0" applyNumberFormat="1" applyFont="1" applyBorder="1" applyAlignment="1" applyProtection="1">
      <alignment horizontal="center" wrapText="1"/>
      <protection locked="0"/>
    </xf>
    <xf numFmtId="0" fontId="31" fillId="0" borderId="10" xfId="0" applyFont="1" applyBorder="1" applyAlignment="1" applyProtection="1">
      <alignment horizontal="center" wrapText="1"/>
      <protection locked="0"/>
    </xf>
    <xf numFmtId="0" fontId="39" fillId="27" borderId="18" xfId="0" applyFont="1" applyFill="1" applyBorder="1" applyAlignment="1">
      <alignment horizontal="center"/>
    </xf>
    <xf numFmtId="0" fontId="39" fillId="27" borderId="14" xfId="0" applyFont="1" applyFill="1" applyBorder="1" applyAlignment="1">
      <alignment horizontal="center"/>
    </xf>
    <xf numFmtId="0" fontId="39" fillId="27" borderId="20" xfId="0" applyFont="1" applyFill="1" applyBorder="1" applyAlignment="1">
      <alignment horizontal="center"/>
    </xf>
    <xf numFmtId="0" fontId="31" fillId="0" borderId="10" xfId="0" applyFont="1" applyBorder="1" applyAlignment="1">
      <alignment horizontal="left" wrapText="1"/>
    </xf>
    <xf numFmtId="0" fontId="31" fillId="0" borderId="0" xfId="0" applyFont="1" applyAlignment="1">
      <alignment horizontal="left" wrapText="1"/>
    </xf>
    <xf numFmtId="0" fontId="0" fillId="0" borderId="10" xfId="0" applyBorder="1" applyAlignment="1" applyProtection="1">
      <alignment horizontal="center"/>
      <protection locked="0"/>
    </xf>
    <xf numFmtId="0" fontId="31" fillId="0" borderId="10" xfId="0" applyFont="1" applyBorder="1" applyAlignment="1" applyProtection="1">
      <alignment horizontal="left" wrapText="1"/>
      <protection locked="0"/>
    </xf>
    <xf numFmtId="49" fontId="31" fillId="0" borderId="10" xfId="0" applyNumberFormat="1" applyFont="1" applyBorder="1" applyAlignment="1" applyProtection="1">
      <alignment horizontal="left" wrapText="1"/>
      <protection locked="0"/>
    </xf>
    <xf numFmtId="0" fontId="39" fillId="27" borderId="10" xfId="0" applyFont="1" applyFill="1" applyBorder="1" applyAlignment="1">
      <alignment horizontal="left" wrapText="1"/>
    </xf>
    <xf numFmtId="0" fontId="31" fillId="0" borderId="10" xfId="0" applyFont="1" applyBorder="1" applyAlignment="1">
      <alignment horizontal="left"/>
    </xf>
    <xf numFmtId="0" fontId="31" fillId="0" borderId="10" xfId="0" applyFont="1" applyBorder="1" applyAlignment="1">
      <alignment horizontal="center" wrapText="1"/>
    </xf>
    <xf numFmtId="14" fontId="34" fillId="27" borderId="22" xfId="39" applyNumberFormat="1" applyFont="1" applyFill="1" applyBorder="1" applyAlignment="1">
      <alignment horizontal="center" vertical="center" wrapText="1"/>
    </xf>
    <xf numFmtId="14" fontId="34" fillId="27" borderId="10" xfId="39" applyNumberFormat="1" applyFont="1" applyFill="1" applyBorder="1" applyAlignment="1">
      <alignment horizontal="center" vertical="center" wrapText="1"/>
    </xf>
    <xf numFmtId="49" fontId="4" fillId="27" borderId="22" xfId="39" applyNumberFormat="1" applyFill="1" applyBorder="1" applyAlignment="1">
      <alignment horizontal="center" vertical="center" wrapText="1"/>
    </xf>
    <xf numFmtId="49" fontId="4" fillId="27" borderId="10" xfId="39" applyNumberFormat="1" applyFill="1" applyBorder="1" applyAlignment="1">
      <alignment horizontal="center" vertical="center" wrapText="1"/>
    </xf>
    <xf numFmtId="0" fontId="34" fillId="27" borderId="27" xfId="39" applyFont="1" applyFill="1" applyBorder="1" applyAlignment="1">
      <alignment horizontal="center" vertical="center" wrapText="1"/>
    </xf>
    <xf numFmtId="0" fontId="34" fillId="27" borderId="28" xfId="39" applyFont="1" applyFill="1" applyBorder="1" applyAlignment="1">
      <alignment horizontal="center" vertical="center" wrapText="1"/>
    </xf>
    <xf numFmtId="0" fontId="31" fillId="27" borderId="21" xfId="0" applyFont="1" applyFill="1" applyBorder="1" applyAlignment="1">
      <alignment horizontal="left" vertical="center" wrapText="1"/>
    </xf>
    <xf numFmtId="0" fontId="31" fillId="27" borderId="22" xfId="0" applyFont="1" applyFill="1" applyBorder="1" applyAlignment="1">
      <alignment horizontal="left" vertical="center" wrapText="1"/>
    </xf>
    <xf numFmtId="0" fontId="31" fillId="27" borderId="23" xfId="0" applyFont="1" applyFill="1" applyBorder="1" applyAlignment="1">
      <alignment horizontal="left" vertical="center" wrapText="1"/>
    </xf>
    <xf numFmtId="0" fontId="31" fillId="27" borderId="10" xfId="0" applyFont="1" applyFill="1" applyBorder="1" applyAlignment="1">
      <alignment horizontal="left" vertical="center" wrapText="1"/>
    </xf>
    <xf numFmtId="0" fontId="31" fillId="27" borderId="24" xfId="0" applyFont="1" applyFill="1" applyBorder="1" applyAlignment="1">
      <alignment horizontal="left" vertical="center" wrapText="1"/>
    </xf>
    <xf numFmtId="0" fontId="31" fillId="27" borderId="25" xfId="0" applyFont="1" applyFill="1" applyBorder="1" applyAlignment="1">
      <alignment horizontal="left" vertical="center" wrapText="1"/>
    </xf>
    <xf numFmtId="49" fontId="39" fillId="27" borderId="22" xfId="0" applyNumberFormat="1" applyFont="1" applyFill="1" applyBorder="1" applyAlignment="1">
      <alignment horizontal="left" vertical="center" wrapText="1"/>
    </xf>
    <xf numFmtId="0" fontId="39" fillId="27" borderId="22" xfId="0" applyFont="1" applyFill="1" applyBorder="1" applyAlignment="1">
      <alignment horizontal="left" vertical="center" wrapText="1"/>
    </xf>
    <xf numFmtId="0" fontId="39" fillId="27" borderId="26" xfId="0" applyFont="1" applyFill="1" applyBorder="1" applyAlignment="1">
      <alignment horizontal="left" vertical="center" wrapText="1"/>
    </xf>
    <xf numFmtId="0" fontId="39" fillId="27" borderId="27" xfId="0" applyFont="1" applyFill="1" applyBorder="1" applyAlignment="1">
      <alignment horizontal="left" vertical="center" wrapText="1"/>
    </xf>
    <xf numFmtId="0" fontId="39" fillId="27" borderId="10" xfId="0" applyFont="1" applyFill="1" applyBorder="1" applyAlignment="1">
      <alignment horizontal="left" vertical="center" wrapText="1"/>
    </xf>
    <xf numFmtId="0" fontId="39" fillId="27" borderId="18" xfId="0" applyFont="1" applyFill="1" applyBorder="1" applyAlignment="1">
      <alignment horizontal="left" vertical="center" wrapText="1"/>
    </xf>
    <xf numFmtId="0" fontId="39" fillId="27" borderId="28" xfId="0" applyFont="1" applyFill="1" applyBorder="1" applyAlignment="1">
      <alignment horizontal="left" vertical="center" wrapText="1"/>
    </xf>
    <xf numFmtId="0" fontId="39" fillId="27" borderId="25" xfId="0" applyFont="1" applyFill="1" applyBorder="1" applyAlignment="1">
      <alignment horizontal="left" vertical="center" wrapText="1"/>
    </xf>
    <xf numFmtId="0" fontId="39" fillId="27" borderId="29" xfId="0" applyFont="1" applyFill="1" applyBorder="1" applyAlignment="1">
      <alignment horizontal="left" vertical="center" wrapText="1"/>
    </xf>
    <xf numFmtId="0" fontId="39" fillId="27" borderId="30" xfId="0" applyFont="1" applyFill="1" applyBorder="1" applyAlignment="1">
      <alignment horizontal="left" vertical="center" wrapText="1"/>
    </xf>
    <xf numFmtId="0" fontId="34" fillId="27" borderId="22" xfId="39" applyFont="1" applyFill="1" applyBorder="1" applyAlignment="1">
      <alignment horizontal="center" vertical="center" wrapText="1"/>
    </xf>
    <xf numFmtId="0" fontId="34" fillId="27" borderId="10" xfId="39" applyFont="1" applyFill="1" applyBorder="1" applyAlignment="1">
      <alignment horizontal="center" vertical="center" wrapText="1"/>
    </xf>
    <xf numFmtId="0" fontId="34" fillId="27" borderId="21" xfId="39" applyFont="1" applyFill="1" applyBorder="1" applyAlignment="1">
      <alignment horizontal="center" vertical="center" wrapText="1"/>
    </xf>
    <xf numFmtId="0" fontId="34" fillId="27" borderId="23" xfId="39" applyFont="1" applyFill="1" applyBorder="1" applyAlignment="1">
      <alignment horizontal="center" vertical="center" wrapText="1"/>
    </xf>
    <xf numFmtId="3" fontId="34" fillId="27" borderId="22" xfId="39" applyNumberFormat="1" applyFont="1" applyFill="1" applyBorder="1" applyAlignment="1">
      <alignment horizontal="center" vertical="center" wrapText="1"/>
    </xf>
    <xf numFmtId="0" fontId="3" fillId="27" borderId="10" xfId="39" applyFont="1" applyFill="1" applyBorder="1" applyAlignment="1">
      <alignment horizontal="center" vertical="center" wrapText="1"/>
    </xf>
    <xf numFmtId="0" fontId="4" fillId="27" borderId="10" xfId="39" applyFill="1" applyBorder="1" applyAlignment="1">
      <alignment horizontal="center" vertical="center" wrapText="1"/>
    </xf>
    <xf numFmtId="0" fontId="24" fillId="27" borderId="10" xfId="39" applyFont="1" applyFill="1" applyBorder="1" applyAlignment="1">
      <alignment horizontal="center" vertical="center" wrapText="1"/>
    </xf>
    <xf numFmtId="0" fontId="4" fillId="27" borderId="10" xfId="40" applyFill="1" applyBorder="1" applyAlignment="1">
      <alignment horizontal="center" vertical="center" textRotation="90" wrapText="1"/>
    </xf>
    <xf numFmtId="0" fontId="4" fillId="27" borderId="10" xfId="40" applyFill="1" applyBorder="1" applyAlignment="1">
      <alignment horizontal="center" vertical="center" wrapText="1"/>
    </xf>
    <xf numFmtId="14" fontId="4" fillId="27" borderId="10" xfId="39" applyNumberFormat="1" applyFill="1" applyBorder="1" applyAlignment="1">
      <alignment horizontal="center" vertical="center" wrapText="1"/>
    </xf>
    <xf numFmtId="0" fontId="34" fillId="27" borderId="10" xfId="40" applyFont="1" applyFill="1" applyBorder="1" applyAlignment="1">
      <alignment horizontal="center" vertical="center" textRotation="90" wrapText="1"/>
    </xf>
    <xf numFmtId="0" fontId="34" fillId="27" borderId="10" xfId="40" applyFont="1" applyFill="1" applyBorder="1" applyAlignment="1">
      <alignment horizontal="center" vertical="center" wrapText="1"/>
    </xf>
    <xf numFmtId="0" fontId="3" fillId="27" borderId="19" xfId="39" applyFont="1" applyFill="1" applyBorder="1" applyAlignment="1">
      <alignment horizontal="center" vertical="center" wrapText="1"/>
    </xf>
    <xf numFmtId="0" fontId="3" fillId="27" borderId="11" xfId="39" applyFont="1" applyFill="1" applyBorder="1" applyAlignment="1">
      <alignment horizontal="center" vertical="center" wrapText="1"/>
    </xf>
  </cellXfs>
  <cellStyles count="46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_Munka1" xfId="39" xr:uid="{00000000-0005-0000-0000-000027000000}"/>
    <cellStyle name="Normál_Munka2" xfId="40" xr:uid="{00000000-0005-0000-0000-000028000000}"/>
    <cellStyle name="Összesen" xfId="41" builtinId="25" customBuiltin="1"/>
    <cellStyle name="Rossz" xfId="42" builtinId="27" customBuiltin="1"/>
    <cellStyle name="Semleges" xfId="43" builtinId="28" customBuiltin="1"/>
    <cellStyle name="Számítás" xfId="44" builtinId="22" customBuiltin="1"/>
    <cellStyle name="Százalék" xfId="45" builtinId="5"/>
  </cellStyles>
  <dxfs count="0"/>
  <tableStyles count="0" defaultTableStyle="TableStyleMedium9" defaultPivotStyle="PivotStyleLight16"/>
  <colors>
    <mruColors>
      <color rgb="FFB5E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3589020</xdr:colOff>
      <xdr:row>0</xdr:row>
      <xdr:rowOff>396240</xdr:rowOff>
    </xdr:from>
    <xdr:to>
      <xdr:col>1</xdr:col>
      <xdr:colOff>4439920</xdr:colOff>
      <xdr:row>0</xdr:row>
      <xdr:rowOff>819150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A2C11C50-B692-42AC-86B7-362DA22D35F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13860" y="396240"/>
          <a:ext cx="837565" cy="413385"/>
        </a:xfrm>
        <a:prstGeom prst="rect">
          <a:avLst/>
        </a:prstGeom>
      </xdr:spPr>
    </xdr:pic>
    <xdr:clientData/>
  </xdr:twoCellAnchor>
  <xdr:twoCellAnchor>
    <xdr:from>
      <xdr:col>2</xdr:col>
      <xdr:colOff>60960</xdr:colOff>
      <xdr:row>0</xdr:row>
      <xdr:rowOff>312420</xdr:rowOff>
    </xdr:from>
    <xdr:to>
      <xdr:col>2</xdr:col>
      <xdr:colOff>642620</xdr:colOff>
      <xdr:row>0</xdr:row>
      <xdr:rowOff>852805</xdr:rowOff>
    </xdr:to>
    <xdr:sp macro="" textlink="">
      <xdr:nvSpPr>
        <xdr:cNvPr id="7" name="docshape1">
          <a:extLst>
            <a:ext uri="{FF2B5EF4-FFF2-40B4-BE49-F238E27FC236}">
              <a16:creationId xmlns:a16="http://schemas.microsoft.com/office/drawing/2014/main" id="{17A63931-94DC-4543-B398-763ABB6C7468}"/>
            </a:ext>
          </a:extLst>
        </xdr:cNvPr>
        <xdr:cNvSpPr>
          <a:spLocks/>
        </xdr:cNvSpPr>
      </xdr:nvSpPr>
      <xdr:spPr bwMode="auto">
        <a:xfrm>
          <a:off x="5143500" y="312420"/>
          <a:ext cx="581660" cy="540385"/>
        </a:xfrm>
        <a:custGeom>
          <a:avLst/>
          <a:gdLst>
            <a:gd name="T0" fmla="+- 0 10441 9983"/>
            <a:gd name="T1" fmla="*/ T0 w 916"/>
            <a:gd name="T2" fmla="+- 0 1130 1130"/>
            <a:gd name="T3" fmla="*/ 1130 h 851"/>
            <a:gd name="T4" fmla="+- 0 9983 9983"/>
            <a:gd name="T5" fmla="*/ T4 w 916"/>
            <a:gd name="T6" fmla="+- 0 1130 1130"/>
            <a:gd name="T7" fmla="*/ 1130 h 851"/>
            <a:gd name="T8" fmla="+- 0 9983 9983"/>
            <a:gd name="T9" fmla="*/ T8 w 916"/>
            <a:gd name="T10" fmla="+- 0 1980 1130"/>
            <a:gd name="T11" fmla="*/ 1980 h 851"/>
            <a:gd name="T12" fmla="+- 0 10441 9983"/>
            <a:gd name="T13" fmla="*/ T12 w 916"/>
            <a:gd name="T14" fmla="+- 0 1980 1130"/>
            <a:gd name="T15" fmla="*/ 1980 h 851"/>
            <a:gd name="T16" fmla="+- 0 10441 9983"/>
            <a:gd name="T17" fmla="*/ T16 w 916"/>
            <a:gd name="T18" fmla="+- 0 1849 1130"/>
            <a:gd name="T19" fmla="*/ 1849 h 851"/>
            <a:gd name="T20" fmla="+- 0 10278 9983"/>
            <a:gd name="T21" fmla="*/ T20 w 916"/>
            <a:gd name="T22" fmla="+- 0 1849 1130"/>
            <a:gd name="T23" fmla="*/ 1849 h 851"/>
            <a:gd name="T24" fmla="+- 0 10278 9983"/>
            <a:gd name="T25" fmla="*/ T24 w 916"/>
            <a:gd name="T26" fmla="+- 0 1555 1130"/>
            <a:gd name="T27" fmla="*/ 1555 h 851"/>
            <a:gd name="T28" fmla="+- 0 10216 9983"/>
            <a:gd name="T29" fmla="*/ T28 w 916"/>
            <a:gd name="T30" fmla="+- 0 1546 1130"/>
            <a:gd name="T31" fmla="*/ 1546 h 851"/>
            <a:gd name="T32" fmla="+- 0 10163 9983"/>
            <a:gd name="T33" fmla="*/ T32 w 916"/>
            <a:gd name="T34" fmla="+- 0 1518 1130"/>
            <a:gd name="T35" fmla="*/ 1518 h 851"/>
            <a:gd name="T36" fmla="+- 0 10128 9983"/>
            <a:gd name="T37" fmla="*/ T36 w 916"/>
            <a:gd name="T38" fmla="+- 0 1472 1130"/>
            <a:gd name="T39" fmla="*/ 1472 h 851"/>
            <a:gd name="T40" fmla="+- 0 10114 9983"/>
            <a:gd name="T41" fmla="*/ T40 w 916"/>
            <a:gd name="T42" fmla="+- 0 1408 1130"/>
            <a:gd name="T43" fmla="*/ 1408 h 851"/>
            <a:gd name="T44" fmla="+- 0 10128 9983"/>
            <a:gd name="T45" fmla="*/ T44 w 916"/>
            <a:gd name="T46" fmla="+- 0 1343 1130"/>
            <a:gd name="T47" fmla="*/ 1343 h 851"/>
            <a:gd name="T48" fmla="+- 0 10163 9983"/>
            <a:gd name="T49" fmla="*/ T48 w 916"/>
            <a:gd name="T50" fmla="+- 0 1297 1130"/>
            <a:gd name="T51" fmla="*/ 1297 h 851"/>
            <a:gd name="T52" fmla="+- 0 10216 9983"/>
            <a:gd name="T53" fmla="*/ T52 w 916"/>
            <a:gd name="T54" fmla="+- 0 1270 1130"/>
            <a:gd name="T55" fmla="*/ 1270 h 851"/>
            <a:gd name="T56" fmla="+- 0 10278 9983"/>
            <a:gd name="T57" fmla="*/ T56 w 916"/>
            <a:gd name="T58" fmla="+- 0 1260 1130"/>
            <a:gd name="T59" fmla="*/ 1260 h 851"/>
            <a:gd name="T60" fmla="+- 0 10847 9983"/>
            <a:gd name="T61" fmla="*/ T60 w 916"/>
            <a:gd name="T62" fmla="+- 0 1260 1130"/>
            <a:gd name="T63" fmla="*/ 1260 h 851"/>
            <a:gd name="T64" fmla="+- 0 10806 9983"/>
            <a:gd name="T65" fmla="*/ T64 w 916"/>
            <a:gd name="T66" fmla="+- 0 1221 1130"/>
            <a:gd name="T67" fmla="*/ 1221 h 851"/>
            <a:gd name="T68" fmla="+- 0 10755 9983"/>
            <a:gd name="T69" fmla="*/ T68 w 916"/>
            <a:gd name="T70" fmla="+- 0 1188 1130"/>
            <a:gd name="T71" fmla="*/ 1188 h 851"/>
            <a:gd name="T72" fmla="+- 0 10693 9983"/>
            <a:gd name="T73" fmla="*/ T72 w 916"/>
            <a:gd name="T74" fmla="+- 0 1162 1130"/>
            <a:gd name="T75" fmla="*/ 1162 h 851"/>
            <a:gd name="T76" fmla="+- 0 10619 9983"/>
            <a:gd name="T77" fmla="*/ T76 w 916"/>
            <a:gd name="T78" fmla="+- 0 1144 1130"/>
            <a:gd name="T79" fmla="*/ 1144 h 851"/>
            <a:gd name="T80" fmla="+- 0 10536 9983"/>
            <a:gd name="T81" fmla="*/ T80 w 916"/>
            <a:gd name="T82" fmla="+- 0 1133 1130"/>
            <a:gd name="T83" fmla="*/ 1133 h 851"/>
            <a:gd name="T84" fmla="+- 0 10441 9983"/>
            <a:gd name="T85" fmla="*/ T84 w 916"/>
            <a:gd name="T86" fmla="+- 0 1130 1130"/>
            <a:gd name="T87" fmla="*/ 1130 h 851"/>
            <a:gd name="T88" fmla="+- 0 10441 9983"/>
            <a:gd name="T89" fmla="*/ T88 w 916"/>
            <a:gd name="T90" fmla="+- 0 1260 1130"/>
            <a:gd name="T91" fmla="*/ 1260 h 851"/>
            <a:gd name="T92" fmla="+- 0 10376 9983"/>
            <a:gd name="T93" fmla="*/ T92 w 916"/>
            <a:gd name="T94" fmla="+- 0 1260 1130"/>
            <a:gd name="T95" fmla="*/ 1260 h 851"/>
            <a:gd name="T96" fmla="+- 0 10376 9983"/>
            <a:gd name="T97" fmla="*/ T96 w 916"/>
            <a:gd name="T98" fmla="+- 0 1849 1130"/>
            <a:gd name="T99" fmla="*/ 1849 h 851"/>
            <a:gd name="T100" fmla="+- 0 10441 9983"/>
            <a:gd name="T101" fmla="*/ T100 w 916"/>
            <a:gd name="T102" fmla="+- 0 1849 1130"/>
            <a:gd name="T103" fmla="*/ 1849 h 851"/>
            <a:gd name="T104" fmla="+- 0 10441 9983"/>
            <a:gd name="T105" fmla="*/ T104 w 916"/>
            <a:gd name="T106" fmla="+- 0 1260 1130"/>
            <a:gd name="T107" fmla="*/ 1260 h 851"/>
            <a:gd name="T108" fmla="+- 0 10847 9983"/>
            <a:gd name="T109" fmla="*/ T108 w 916"/>
            <a:gd name="T110" fmla="+- 0 1260 1130"/>
            <a:gd name="T111" fmla="*/ 1260 h 851"/>
            <a:gd name="T112" fmla="+- 0 10539 9983"/>
            <a:gd name="T113" fmla="*/ T112 w 916"/>
            <a:gd name="T114" fmla="+- 0 1260 1130"/>
            <a:gd name="T115" fmla="*/ 1260 h 851"/>
            <a:gd name="T116" fmla="+- 0 10539 9983"/>
            <a:gd name="T117" fmla="*/ T116 w 916"/>
            <a:gd name="T118" fmla="+- 0 1714 1130"/>
            <a:gd name="T119" fmla="*/ 1714 h 851"/>
            <a:gd name="T120" fmla="+- 0 10633 9983"/>
            <a:gd name="T121" fmla="*/ T120 w 916"/>
            <a:gd name="T122" fmla="+- 0 1701 1130"/>
            <a:gd name="T123" fmla="*/ 1701 h 851"/>
            <a:gd name="T124" fmla="+- 0 10714 9983"/>
            <a:gd name="T125" fmla="*/ T124 w 916"/>
            <a:gd name="T126" fmla="+- 0 1678 1130"/>
            <a:gd name="T127" fmla="*/ 1678 h 851"/>
            <a:gd name="T128" fmla="+- 0 10780 9983"/>
            <a:gd name="T129" fmla="*/ T128 w 916"/>
            <a:gd name="T130" fmla="+- 0 1646 1130"/>
            <a:gd name="T131" fmla="*/ 1646 h 851"/>
            <a:gd name="T132" fmla="+- 0 10832 9983"/>
            <a:gd name="T133" fmla="*/ T132 w 916"/>
            <a:gd name="T134" fmla="+- 0 1604 1130"/>
            <a:gd name="T135" fmla="*/ 1604 h 851"/>
            <a:gd name="T136" fmla="+- 0 10869 9983"/>
            <a:gd name="T137" fmla="*/ T136 w 916"/>
            <a:gd name="T138" fmla="+- 0 1554 1130"/>
            <a:gd name="T139" fmla="*/ 1554 h 851"/>
            <a:gd name="T140" fmla="+- 0 10892 9983"/>
            <a:gd name="T141" fmla="*/ T140 w 916"/>
            <a:gd name="T142" fmla="+- 0 1493 1130"/>
            <a:gd name="T143" fmla="*/ 1493 h 851"/>
            <a:gd name="T144" fmla="+- 0 10899 9983"/>
            <a:gd name="T145" fmla="*/ T144 w 916"/>
            <a:gd name="T146" fmla="+- 0 1424 1130"/>
            <a:gd name="T147" fmla="*/ 1424 h 851"/>
            <a:gd name="T148" fmla="+- 0 10893 9983"/>
            <a:gd name="T149" fmla="*/ T148 w 916"/>
            <a:gd name="T150" fmla="+- 0 1362 1130"/>
            <a:gd name="T151" fmla="*/ 1362 h 851"/>
            <a:gd name="T152" fmla="+- 0 10876 9983"/>
            <a:gd name="T153" fmla="*/ T152 w 916"/>
            <a:gd name="T154" fmla="+- 0 1308 1130"/>
            <a:gd name="T155" fmla="*/ 1308 h 851"/>
            <a:gd name="T156" fmla="+- 0 10847 9983"/>
            <a:gd name="T157" fmla="*/ T156 w 916"/>
            <a:gd name="T158" fmla="+- 0 1261 1130"/>
            <a:gd name="T159" fmla="*/ 1261 h 851"/>
            <a:gd name="T160" fmla="+- 0 10847 9983"/>
            <a:gd name="T161" fmla="*/ T160 w 916"/>
            <a:gd name="T162" fmla="+- 0 1260 1130"/>
            <a:gd name="T163" fmla="*/ 1260 h 851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  <a:cxn ang="0">
              <a:pos x="T85" y="T87"/>
            </a:cxn>
            <a:cxn ang="0">
              <a:pos x="T89" y="T91"/>
            </a:cxn>
            <a:cxn ang="0">
              <a:pos x="T93" y="T95"/>
            </a:cxn>
            <a:cxn ang="0">
              <a:pos x="T97" y="T99"/>
            </a:cxn>
            <a:cxn ang="0">
              <a:pos x="T101" y="T103"/>
            </a:cxn>
            <a:cxn ang="0">
              <a:pos x="T105" y="T107"/>
            </a:cxn>
            <a:cxn ang="0">
              <a:pos x="T109" y="T111"/>
            </a:cxn>
            <a:cxn ang="0">
              <a:pos x="T113" y="T115"/>
            </a:cxn>
            <a:cxn ang="0">
              <a:pos x="T117" y="T119"/>
            </a:cxn>
            <a:cxn ang="0">
              <a:pos x="T121" y="T123"/>
            </a:cxn>
            <a:cxn ang="0">
              <a:pos x="T125" y="T127"/>
            </a:cxn>
            <a:cxn ang="0">
              <a:pos x="T129" y="T131"/>
            </a:cxn>
            <a:cxn ang="0">
              <a:pos x="T133" y="T135"/>
            </a:cxn>
            <a:cxn ang="0">
              <a:pos x="T137" y="T139"/>
            </a:cxn>
            <a:cxn ang="0">
              <a:pos x="T141" y="T143"/>
            </a:cxn>
            <a:cxn ang="0">
              <a:pos x="T145" y="T147"/>
            </a:cxn>
            <a:cxn ang="0">
              <a:pos x="T149" y="T151"/>
            </a:cxn>
            <a:cxn ang="0">
              <a:pos x="T153" y="T155"/>
            </a:cxn>
            <a:cxn ang="0">
              <a:pos x="T157" y="T159"/>
            </a:cxn>
            <a:cxn ang="0">
              <a:pos x="T161" y="T163"/>
            </a:cxn>
          </a:cxnLst>
          <a:rect l="0" t="0" r="r" b="b"/>
          <a:pathLst>
            <a:path w="916" h="851">
              <a:moveTo>
                <a:pt x="458" y="0"/>
              </a:moveTo>
              <a:lnTo>
                <a:pt x="0" y="0"/>
              </a:lnTo>
              <a:lnTo>
                <a:pt x="0" y="850"/>
              </a:lnTo>
              <a:lnTo>
                <a:pt x="458" y="850"/>
              </a:lnTo>
              <a:lnTo>
                <a:pt x="458" y="719"/>
              </a:lnTo>
              <a:lnTo>
                <a:pt x="295" y="719"/>
              </a:lnTo>
              <a:lnTo>
                <a:pt x="295" y="425"/>
              </a:lnTo>
              <a:lnTo>
                <a:pt x="233" y="416"/>
              </a:lnTo>
              <a:lnTo>
                <a:pt x="180" y="388"/>
              </a:lnTo>
              <a:lnTo>
                <a:pt x="145" y="342"/>
              </a:lnTo>
              <a:lnTo>
                <a:pt x="131" y="278"/>
              </a:lnTo>
              <a:lnTo>
                <a:pt x="145" y="213"/>
              </a:lnTo>
              <a:lnTo>
                <a:pt x="180" y="167"/>
              </a:lnTo>
              <a:lnTo>
                <a:pt x="233" y="140"/>
              </a:lnTo>
              <a:lnTo>
                <a:pt x="295" y="130"/>
              </a:lnTo>
              <a:lnTo>
                <a:pt x="864" y="130"/>
              </a:lnTo>
              <a:lnTo>
                <a:pt x="823" y="91"/>
              </a:lnTo>
              <a:lnTo>
                <a:pt x="772" y="58"/>
              </a:lnTo>
              <a:lnTo>
                <a:pt x="710" y="32"/>
              </a:lnTo>
              <a:lnTo>
                <a:pt x="636" y="14"/>
              </a:lnTo>
              <a:lnTo>
                <a:pt x="553" y="3"/>
              </a:lnTo>
              <a:lnTo>
                <a:pt x="458" y="0"/>
              </a:lnTo>
              <a:close/>
              <a:moveTo>
                <a:pt x="458" y="130"/>
              </a:moveTo>
              <a:lnTo>
                <a:pt x="393" y="130"/>
              </a:lnTo>
              <a:lnTo>
                <a:pt x="393" y="719"/>
              </a:lnTo>
              <a:lnTo>
                <a:pt x="458" y="719"/>
              </a:lnTo>
              <a:lnTo>
                <a:pt x="458" y="130"/>
              </a:lnTo>
              <a:close/>
              <a:moveTo>
                <a:pt x="864" y="130"/>
              </a:moveTo>
              <a:lnTo>
                <a:pt x="556" y="130"/>
              </a:lnTo>
              <a:lnTo>
                <a:pt x="556" y="584"/>
              </a:lnTo>
              <a:lnTo>
                <a:pt x="650" y="571"/>
              </a:lnTo>
              <a:lnTo>
                <a:pt x="731" y="548"/>
              </a:lnTo>
              <a:lnTo>
                <a:pt x="797" y="516"/>
              </a:lnTo>
              <a:lnTo>
                <a:pt x="849" y="474"/>
              </a:lnTo>
              <a:lnTo>
                <a:pt x="886" y="424"/>
              </a:lnTo>
              <a:lnTo>
                <a:pt x="909" y="363"/>
              </a:lnTo>
              <a:lnTo>
                <a:pt x="916" y="294"/>
              </a:lnTo>
              <a:lnTo>
                <a:pt x="910" y="232"/>
              </a:lnTo>
              <a:lnTo>
                <a:pt x="893" y="178"/>
              </a:lnTo>
              <a:lnTo>
                <a:pt x="864" y="131"/>
              </a:lnTo>
              <a:lnTo>
                <a:pt x="864" y="130"/>
              </a:lnTo>
              <a:close/>
            </a:path>
          </a:pathLst>
        </a:custGeom>
        <a:solidFill>
          <a:srgbClr val="6BC29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hu-HU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502920</xdr:rowOff>
    </xdr:from>
    <xdr:to>
      <xdr:col>5</xdr:col>
      <xdr:colOff>619760</xdr:colOff>
      <xdr:row>0</xdr:row>
      <xdr:rowOff>1043305</xdr:rowOff>
    </xdr:to>
    <xdr:sp macro="" textlink="">
      <xdr:nvSpPr>
        <xdr:cNvPr id="5" name="docshape1">
          <a:extLst>
            <a:ext uri="{FF2B5EF4-FFF2-40B4-BE49-F238E27FC236}">
              <a16:creationId xmlns:a16="http://schemas.microsoft.com/office/drawing/2014/main" id="{ECC0C907-CBB1-4F97-8555-A4A4EF3E40EA}"/>
            </a:ext>
          </a:extLst>
        </xdr:cNvPr>
        <xdr:cNvSpPr>
          <a:spLocks/>
        </xdr:cNvSpPr>
      </xdr:nvSpPr>
      <xdr:spPr bwMode="auto">
        <a:xfrm>
          <a:off x="7917180" y="502920"/>
          <a:ext cx="581660" cy="540385"/>
        </a:xfrm>
        <a:custGeom>
          <a:avLst/>
          <a:gdLst>
            <a:gd name="T0" fmla="+- 0 10441 9983"/>
            <a:gd name="T1" fmla="*/ T0 w 916"/>
            <a:gd name="T2" fmla="+- 0 1130 1130"/>
            <a:gd name="T3" fmla="*/ 1130 h 851"/>
            <a:gd name="T4" fmla="+- 0 9983 9983"/>
            <a:gd name="T5" fmla="*/ T4 w 916"/>
            <a:gd name="T6" fmla="+- 0 1130 1130"/>
            <a:gd name="T7" fmla="*/ 1130 h 851"/>
            <a:gd name="T8" fmla="+- 0 9983 9983"/>
            <a:gd name="T9" fmla="*/ T8 w 916"/>
            <a:gd name="T10" fmla="+- 0 1980 1130"/>
            <a:gd name="T11" fmla="*/ 1980 h 851"/>
            <a:gd name="T12" fmla="+- 0 10441 9983"/>
            <a:gd name="T13" fmla="*/ T12 w 916"/>
            <a:gd name="T14" fmla="+- 0 1980 1130"/>
            <a:gd name="T15" fmla="*/ 1980 h 851"/>
            <a:gd name="T16" fmla="+- 0 10441 9983"/>
            <a:gd name="T17" fmla="*/ T16 w 916"/>
            <a:gd name="T18" fmla="+- 0 1849 1130"/>
            <a:gd name="T19" fmla="*/ 1849 h 851"/>
            <a:gd name="T20" fmla="+- 0 10278 9983"/>
            <a:gd name="T21" fmla="*/ T20 w 916"/>
            <a:gd name="T22" fmla="+- 0 1849 1130"/>
            <a:gd name="T23" fmla="*/ 1849 h 851"/>
            <a:gd name="T24" fmla="+- 0 10278 9983"/>
            <a:gd name="T25" fmla="*/ T24 w 916"/>
            <a:gd name="T26" fmla="+- 0 1555 1130"/>
            <a:gd name="T27" fmla="*/ 1555 h 851"/>
            <a:gd name="T28" fmla="+- 0 10216 9983"/>
            <a:gd name="T29" fmla="*/ T28 w 916"/>
            <a:gd name="T30" fmla="+- 0 1546 1130"/>
            <a:gd name="T31" fmla="*/ 1546 h 851"/>
            <a:gd name="T32" fmla="+- 0 10163 9983"/>
            <a:gd name="T33" fmla="*/ T32 w 916"/>
            <a:gd name="T34" fmla="+- 0 1518 1130"/>
            <a:gd name="T35" fmla="*/ 1518 h 851"/>
            <a:gd name="T36" fmla="+- 0 10128 9983"/>
            <a:gd name="T37" fmla="*/ T36 w 916"/>
            <a:gd name="T38" fmla="+- 0 1472 1130"/>
            <a:gd name="T39" fmla="*/ 1472 h 851"/>
            <a:gd name="T40" fmla="+- 0 10114 9983"/>
            <a:gd name="T41" fmla="*/ T40 w 916"/>
            <a:gd name="T42" fmla="+- 0 1408 1130"/>
            <a:gd name="T43" fmla="*/ 1408 h 851"/>
            <a:gd name="T44" fmla="+- 0 10128 9983"/>
            <a:gd name="T45" fmla="*/ T44 w 916"/>
            <a:gd name="T46" fmla="+- 0 1343 1130"/>
            <a:gd name="T47" fmla="*/ 1343 h 851"/>
            <a:gd name="T48" fmla="+- 0 10163 9983"/>
            <a:gd name="T49" fmla="*/ T48 w 916"/>
            <a:gd name="T50" fmla="+- 0 1297 1130"/>
            <a:gd name="T51" fmla="*/ 1297 h 851"/>
            <a:gd name="T52" fmla="+- 0 10216 9983"/>
            <a:gd name="T53" fmla="*/ T52 w 916"/>
            <a:gd name="T54" fmla="+- 0 1270 1130"/>
            <a:gd name="T55" fmla="*/ 1270 h 851"/>
            <a:gd name="T56" fmla="+- 0 10278 9983"/>
            <a:gd name="T57" fmla="*/ T56 w 916"/>
            <a:gd name="T58" fmla="+- 0 1260 1130"/>
            <a:gd name="T59" fmla="*/ 1260 h 851"/>
            <a:gd name="T60" fmla="+- 0 10847 9983"/>
            <a:gd name="T61" fmla="*/ T60 w 916"/>
            <a:gd name="T62" fmla="+- 0 1260 1130"/>
            <a:gd name="T63" fmla="*/ 1260 h 851"/>
            <a:gd name="T64" fmla="+- 0 10806 9983"/>
            <a:gd name="T65" fmla="*/ T64 w 916"/>
            <a:gd name="T66" fmla="+- 0 1221 1130"/>
            <a:gd name="T67" fmla="*/ 1221 h 851"/>
            <a:gd name="T68" fmla="+- 0 10755 9983"/>
            <a:gd name="T69" fmla="*/ T68 w 916"/>
            <a:gd name="T70" fmla="+- 0 1188 1130"/>
            <a:gd name="T71" fmla="*/ 1188 h 851"/>
            <a:gd name="T72" fmla="+- 0 10693 9983"/>
            <a:gd name="T73" fmla="*/ T72 w 916"/>
            <a:gd name="T74" fmla="+- 0 1162 1130"/>
            <a:gd name="T75" fmla="*/ 1162 h 851"/>
            <a:gd name="T76" fmla="+- 0 10619 9983"/>
            <a:gd name="T77" fmla="*/ T76 w 916"/>
            <a:gd name="T78" fmla="+- 0 1144 1130"/>
            <a:gd name="T79" fmla="*/ 1144 h 851"/>
            <a:gd name="T80" fmla="+- 0 10536 9983"/>
            <a:gd name="T81" fmla="*/ T80 w 916"/>
            <a:gd name="T82" fmla="+- 0 1133 1130"/>
            <a:gd name="T83" fmla="*/ 1133 h 851"/>
            <a:gd name="T84" fmla="+- 0 10441 9983"/>
            <a:gd name="T85" fmla="*/ T84 w 916"/>
            <a:gd name="T86" fmla="+- 0 1130 1130"/>
            <a:gd name="T87" fmla="*/ 1130 h 851"/>
            <a:gd name="T88" fmla="+- 0 10441 9983"/>
            <a:gd name="T89" fmla="*/ T88 w 916"/>
            <a:gd name="T90" fmla="+- 0 1260 1130"/>
            <a:gd name="T91" fmla="*/ 1260 h 851"/>
            <a:gd name="T92" fmla="+- 0 10376 9983"/>
            <a:gd name="T93" fmla="*/ T92 w 916"/>
            <a:gd name="T94" fmla="+- 0 1260 1130"/>
            <a:gd name="T95" fmla="*/ 1260 h 851"/>
            <a:gd name="T96" fmla="+- 0 10376 9983"/>
            <a:gd name="T97" fmla="*/ T96 w 916"/>
            <a:gd name="T98" fmla="+- 0 1849 1130"/>
            <a:gd name="T99" fmla="*/ 1849 h 851"/>
            <a:gd name="T100" fmla="+- 0 10441 9983"/>
            <a:gd name="T101" fmla="*/ T100 w 916"/>
            <a:gd name="T102" fmla="+- 0 1849 1130"/>
            <a:gd name="T103" fmla="*/ 1849 h 851"/>
            <a:gd name="T104" fmla="+- 0 10441 9983"/>
            <a:gd name="T105" fmla="*/ T104 w 916"/>
            <a:gd name="T106" fmla="+- 0 1260 1130"/>
            <a:gd name="T107" fmla="*/ 1260 h 851"/>
            <a:gd name="T108" fmla="+- 0 10847 9983"/>
            <a:gd name="T109" fmla="*/ T108 w 916"/>
            <a:gd name="T110" fmla="+- 0 1260 1130"/>
            <a:gd name="T111" fmla="*/ 1260 h 851"/>
            <a:gd name="T112" fmla="+- 0 10539 9983"/>
            <a:gd name="T113" fmla="*/ T112 w 916"/>
            <a:gd name="T114" fmla="+- 0 1260 1130"/>
            <a:gd name="T115" fmla="*/ 1260 h 851"/>
            <a:gd name="T116" fmla="+- 0 10539 9983"/>
            <a:gd name="T117" fmla="*/ T116 w 916"/>
            <a:gd name="T118" fmla="+- 0 1714 1130"/>
            <a:gd name="T119" fmla="*/ 1714 h 851"/>
            <a:gd name="T120" fmla="+- 0 10633 9983"/>
            <a:gd name="T121" fmla="*/ T120 w 916"/>
            <a:gd name="T122" fmla="+- 0 1701 1130"/>
            <a:gd name="T123" fmla="*/ 1701 h 851"/>
            <a:gd name="T124" fmla="+- 0 10714 9983"/>
            <a:gd name="T125" fmla="*/ T124 w 916"/>
            <a:gd name="T126" fmla="+- 0 1678 1130"/>
            <a:gd name="T127" fmla="*/ 1678 h 851"/>
            <a:gd name="T128" fmla="+- 0 10780 9983"/>
            <a:gd name="T129" fmla="*/ T128 w 916"/>
            <a:gd name="T130" fmla="+- 0 1646 1130"/>
            <a:gd name="T131" fmla="*/ 1646 h 851"/>
            <a:gd name="T132" fmla="+- 0 10832 9983"/>
            <a:gd name="T133" fmla="*/ T132 w 916"/>
            <a:gd name="T134" fmla="+- 0 1604 1130"/>
            <a:gd name="T135" fmla="*/ 1604 h 851"/>
            <a:gd name="T136" fmla="+- 0 10869 9983"/>
            <a:gd name="T137" fmla="*/ T136 w 916"/>
            <a:gd name="T138" fmla="+- 0 1554 1130"/>
            <a:gd name="T139" fmla="*/ 1554 h 851"/>
            <a:gd name="T140" fmla="+- 0 10892 9983"/>
            <a:gd name="T141" fmla="*/ T140 w 916"/>
            <a:gd name="T142" fmla="+- 0 1493 1130"/>
            <a:gd name="T143" fmla="*/ 1493 h 851"/>
            <a:gd name="T144" fmla="+- 0 10899 9983"/>
            <a:gd name="T145" fmla="*/ T144 w 916"/>
            <a:gd name="T146" fmla="+- 0 1424 1130"/>
            <a:gd name="T147" fmla="*/ 1424 h 851"/>
            <a:gd name="T148" fmla="+- 0 10893 9983"/>
            <a:gd name="T149" fmla="*/ T148 w 916"/>
            <a:gd name="T150" fmla="+- 0 1362 1130"/>
            <a:gd name="T151" fmla="*/ 1362 h 851"/>
            <a:gd name="T152" fmla="+- 0 10876 9983"/>
            <a:gd name="T153" fmla="*/ T152 w 916"/>
            <a:gd name="T154" fmla="+- 0 1308 1130"/>
            <a:gd name="T155" fmla="*/ 1308 h 851"/>
            <a:gd name="T156" fmla="+- 0 10847 9983"/>
            <a:gd name="T157" fmla="*/ T156 w 916"/>
            <a:gd name="T158" fmla="+- 0 1261 1130"/>
            <a:gd name="T159" fmla="*/ 1261 h 851"/>
            <a:gd name="T160" fmla="+- 0 10847 9983"/>
            <a:gd name="T161" fmla="*/ T160 w 916"/>
            <a:gd name="T162" fmla="+- 0 1260 1130"/>
            <a:gd name="T163" fmla="*/ 1260 h 851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  <a:cxn ang="0">
              <a:pos x="T85" y="T87"/>
            </a:cxn>
            <a:cxn ang="0">
              <a:pos x="T89" y="T91"/>
            </a:cxn>
            <a:cxn ang="0">
              <a:pos x="T93" y="T95"/>
            </a:cxn>
            <a:cxn ang="0">
              <a:pos x="T97" y="T99"/>
            </a:cxn>
            <a:cxn ang="0">
              <a:pos x="T101" y="T103"/>
            </a:cxn>
            <a:cxn ang="0">
              <a:pos x="T105" y="T107"/>
            </a:cxn>
            <a:cxn ang="0">
              <a:pos x="T109" y="T111"/>
            </a:cxn>
            <a:cxn ang="0">
              <a:pos x="T113" y="T115"/>
            </a:cxn>
            <a:cxn ang="0">
              <a:pos x="T117" y="T119"/>
            </a:cxn>
            <a:cxn ang="0">
              <a:pos x="T121" y="T123"/>
            </a:cxn>
            <a:cxn ang="0">
              <a:pos x="T125" y="T127"/>
            </a:cxn>
            <a:cxn ang="0">
              <a:pos x="T129" y="T131"/>
            </a:cxn>
            <a:cxn ang="0">
              <a:pos x="T133" y="T135"/>
            </a:cxn>
            <a:cxn ang="0">
              <a:pos x="T137" y="T139"/>
            </a:cxn>
            <a:cxn ang="0">
              <a:pos x="T141" y="T143"/>
            </a:cxn>
            <a:cxn ang="0">
              <a:pos x="T145" y="T147"/>
            </a:cxn>
            <a:cxn ang="0">
              <a:pos x="T149" y="T151"/>
            </a:cxn>
            <a:cxn ang="0">
              <a:pos x="T153" y="T155"/>
            </a:cxn>
            <a:cxn ang="0">
              <a:pos x="T157" y="T159"/>
            </a:cxn>
            <a:cxn ang="0">
              <a:pos x="T161" y="T163"/>
            </a:cxn>
          </a:cxnLst>
          <a:rect l="0" t="0" r="r" b="b"/>
          <a:pathLst>
            <a:path w="916" h="851">
              <a:moveTo>
                <a:pt x="458" y="0"/>
              </a:moveTo>
              <a:lnTo>
                <a:pt x="0" y="0"/>
              </a:lnTo>
              <a:lnTo>
                <a:pt x="0" y="850"/>
              </a:lnTo>
              <a:lnTo>
                <a:pt x="458" y="850"/>
              </a:lnTo>
              <a:lnTo>
                <a:pt x="458" y="719"/>
              </a:lnTo>
              <a:lnTo>
                <a:pt x="295" y="719"/>
              </a:lnTo>
              <a:lnTo>
                <a:pt x="295" y="425"/>
              </a:lnTo>
              <a:lnTo>
                <a:pt x="233" y="416"/>
              </a:lnTo>
              <a:lnTo>
                <a:pt x="180" y="388"/>
              </a:lnTo>
              <a:lnTo>
                <a:pt x="145" y="342"/>
              </a:lnTo>
              <a:lnTo>
                <a:pt x="131" y="278"/>
              </a:lnTo>
              <a:lnTo>
                <a:pt x="145" y="213"/>
              </a:lnTo>
              <a:lnTo>
                <a:pt x="180" y="167"/>
              </a:lnTo>
              <a:lnTo>
                <a:pt x="233" y="140"/>
              </a:lnTo>
              <a:lnTo>
                <a:pt x="295" y="130"/>
              </a:lnTo>
              <a:lnTo>
                <a:pt x="864" y="130"/>
              </a:lnTo>
              <a:lnTo>
                <a:pt x="823" y="91"/>
              </a:lnTo>
              <a:lnTo>
                <a:pt x="772" y="58"/>
              </a:lnTo>
              <a:lnTo>
                <a:pt x="710" y="32"/>
              </a:lnTo>
              <a:lnTo>
                <a:pt x="636" y="14"/>
              </a:lnTo>
              <a:lnTo>
                <a:pt x="553" y="3"/>
              </a:lnTo>
              <a:lnTo>
                <a:pt x="458" y="0"/>
              </a:lnTo>
              <a:close/>
              <a:moveTo>
                <a:pt x="458" y="130"/>
              </a:moveTo>
              <a:lnTo>
                <a:pt x="393" y="130"/>
              </a:lnTo>
              <a:lnTo>
                <a:pt x="393" y="719"/>
              </a:lnTo>
              <a:lnTo>
                <a:pt x="458" y="719"/>
              </a:lnTo>
              <a:lnTo>
                <a:pt x="458" y="130"/>
              </a:lnTo>
              <a:close/>
              <a:moveTo>
                <a:pt x="864" y="130"/>
              </a:moveTo>
              <a:lnTo>
                <a:pt x="556" y="130"/>
              </a:lnTo>
              <a:lnTo>
                <a:pt x="556" y="584"/>
              </a:lnTo>
              <a:lnTo>
                <a:pt x="650" y="571"/>
              </a:lnTo>
              <a:lnTo>
                <a:pt x="731" y="548"/>
              </a:lnTo>
              <a:lnTo>
                <a:pt x="797" y="516"/>
              </a:lnTo>
              <a:lnTo>
                <a:pt x="849" y="474"/>
              </a:lnTo>
              <a:lnTo>
                <a:pt x="886" y="424"/>
              </a:lnTo>
              <a:lnTo>
                <a:pt x="909" y="363"/>
              </a:lnTo>
              <a:lnTo>
                <a:pt x="916" y="294"/>
              </a:lnTo>
              <a:lnTo>
                <a:pt x="910" y="232"/>
              </a:lnTo>
              <a:lnTo>
                <a:pt x="893" y="178"/>
              </a:lnTo>
              <a:lnTo>
                <a:pt x="864" y="131"/>
              </a:lnTo>
              <a:lnTo>
                <a:pt x="864" y="130"/>
              </a:lnTo>
              <a:close/>
            </a:path>
          </a:pathLst>
        </a:custGeom>
        <a:solidFill>
          <a:srgbClr val="6BC29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hu-HU"/>
        </a:p>
      </xdr:txBody>
    </xdr:sp>
    <xdr:clientData/>
  </xdr:twoCellAnchor>
  <xdr:twoCellAnchor editAs="oneCell">
    <xdr:from>
      <xdr:col>4</xdr:col>
      <xdr:colOff>259080</xdr:colOff>
      <xdr:row>0</xdr:row>
      <xdr:rowOff>594360</xdr:rowOff>
    </xdr:from>
    <xdr:to>
      <xdr:col>4</xdr:col>
      <xdr:colOff>1089025</xdr:colOff>
      <xdr:row>0</xdr:row>
      <xdr:rowOff>1011555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216879DE-3C1E-4B64-AEA6-F3A561B8D18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10400" y="594360"/>
          <a:ext cx="837565" cy="4133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316454</xdr:colOff>
      <xdr:row>0</xdr:row>
      <xdr:rowOff>175708</xdr:rowOff>
    </xdr:from>
    <xdr:to>
      <xdr:col>5</xdr:col>
      <xdr:colOff>1150209</xdr:colOff>
      <xdr:row>0</xdr:row>
      <xdr:rowOff>589093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210F6115-CAF7-43F1-A9F9-62944B06592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09560" y="175708"/>
          <a:ext cx="833755" cy="413385"/>
        </a:xfrm>
        <a:prstGeom prst="rect">
          <a:avLst/>
        </a:prstGeom>
      </xdr:spPr>
    </xdr:pic>
    <xdr:clientData/>
  </xdr:twoCellAnchor>
  <xdr:twoCellAnchor>
    <xdr:from>
      <xdr:col>5</xdr:col>
      <xdr:colOff>1281953</xdr:colOff>
      <xdr:row>0</xdr:row>
      <xdr:rowOff>46168</xdr:rowOff>
    </xdr:from>
    <xdr:to>
      <xdr:col>5</xdr:col>
      <xdr:colOff>1863613</xdr:colOff>
      <xdr:row>0</xdr:row>
      <xdr:rowOff>586553</xdr:rowOff>
    </xdr:to>
    <xdr:sp macro="" textlink="">
      <xdr:nvSpPr>
        <xdr:cNvPr id="6" name="docshape1">
          <a:extLst>
            <a:ext uri="{FF2B5EF4-FFF2-40B4-BE49-F238E27FC236}">
              <a16:creationId xmlns:a16="http://schemas.microsoft.com/office/drawing/2014/main" id="{8AAEC6DE-7707-40C0-99EA-73C2A8A5C944}"/>
            </a:ext>
          </a:extLst>
        </xdr:cNvPr>
        <xdr:cNvSpPr>
          <a:spLocks/>
        </xdr:cNvSpPr>
      </xdr:nvSpPr>
      <xdr:spPr bwMode="auto">
        <a:xfrm>
          <a:off x="8875059" y="46168"/>
          <a:ext cx="581660" cy="540385"/>
        </a:xfrm>
        <a:custGeom>
          <a:avLst/>
          <a:gdLst>
            <a:gd name="T0" fmla="+- 0 10441 9983"/>
            <a:gd name="T1" fmla="*/ T0 w 916"/>
            <a:gd name="T2" fmla="+- 0 1130 1130"/>
            <a:gd name="T3" fmla="*/ 1130 h 851"/>
            <a:gd name="T4" fmla="+- 0 9983 9983"/>
            <a:gd name="T5" fmla="*/ T4 w 916"/>
            <a:gd name="T6" fmla="+- 0 1130 1130"/>
            <a:gd name="T7" fmla="*/ 1130 h 851"/>
            <a:gd name="T8" fmla="+- 0 9983 9983"/>
            <a:gd name="T9" fmla="*/ T8 w 916"/>
            <a:gd name="T10" fmla="+- 0 1980 1130"/>
            <a:gd name="T11" fmla="*/ 1980 h 851"/>
            <a:gd name="T12" fmla="+- 0 10441 9983"/>
            <a:gd name="T13" fmla="*/ T12 w 916"/>
            <a:gd name="T14" fmla="+- 0 1980 1130"/>
            <a:gd name="T15" fmla="*/ 1980 h 851"/>
            <a:gd name="T16" fmla="+- 0 10441 9983"/>
            <a:gd name="T17" fmla="*/ T16 w 916"/>
            <a:gd name="T18" fmla="+- 0 1849 1130"/>
            <a:gd name="T19" fmla="*/ 1849 h 851"/>
            <a:gd name="T20" fmla="+- 0 10278 9983"/>
            <a:gd name="T21" fmla="*/ T20 w 916"/>
            <a:gd name="T22" fmla="+- 0 1849 1130"/>
            <a:gd name="T23" fmla="*/ 1849 h 851"/>
            <a:gd name="T24" fmla="+- 0 10278 9983"/>
            <a:gd name="T25" fmla="*/ T24 w 916"/>
            <a:gd name="T26" fmla="+- 0 1555 1130"/>
            <a:gd name="T27" fmla="*/ 1555 h 851"/>
            <a:gd name="T28" fmla="+- 0 10216 9983"/>
            <a:gd name="T29" fmla="*/ T28 w 916"/>
            <a:gd name="T30" fmla="+- 0 1546 1130"/>
            <a:gd name="T31" fmla="*/ 1546 h 851"/>
            <a:gd name="T32" fmla="+- 0 10163 9983"/>
            <a:gd name="T33" fmla="*/ T32 w 916"/>
            <a:gd name="T34" fmla="+- 0 1518 1130"/>
            <a:gd name="T35" fmla="*/ 1518 h 851"/>
            <a:gd name="T36" fmla="+- 0 10128 9983"/>
            <a:gd name="T37" fmla="*/ T36 w 916"/>
            <a:gd name="T38" fmla="+- 0 1472 1130"/>
            <a:gd name="T39" fmla="*/ 1472 h 851"/>
            <a:gd name="T40" fmla="+- 0 10114 9983"/>
            <a:gd name="T41" fmla="*/ T40 w 916"/>
            <a:gd name="T42" fmla="+- 0 1408 1130"/>
            <a:gd name="T43" fmla="*/ 1408 h 851"/>
            <a:gd name="T44" fmla="+- 0 10128 9983"/>
            <a:gd name="T45" fmla="*/ T44 w 916"/>
            <a:gd name="T46" fmla="+- 0 1343 1130"/>
            <a:gd name="T47" fmla="*/ 1343 h 851"/>
            <a:gd name="T48" fmla="+- 0 10163 9983"/>
            <a:gd name="T49" fmla="*/ T48 w 916"/>
            <a:gd name="T50" fmla="+- 0 1297 1130"/>
            <a:gd name="T51" fmla="*/ 1297 h 851"/>
            <a:gd name="T52" fmla="+- 0 10216 9983"/>
            <a:gd name="T53" fmla="*/ T52 w 916"/>
            <a:gd name="T54" fmla="+- 0 1270 1130"/>
            <a:gd name="T55" fmla="*/ 1270 h 851"/>
            <a:gd name="T56" fmla="+- 0 10278 9983"/>
            <a:gd name="T57" fmla="*/ T56 w 916"/>
            <a:gd name="T58" fmla="+- 0 1260 1130"/>
            <a:gd name="T59" fmla="*/ 1260 h 851"/>
            <a:gd name="T60" fmla="+- 0 10847 9983"/>
            <a:gd name="T61" fmla="*/ T60 w 916"/>
            <a:gd name="T62" fmla="+- 0 1260 1130"/>
            <a:gd name="T63" fmla="*/ 1260 h 851"/>
            <a:gd name="T64" fmla="+- 0 10806 9983"/>
            <a:gd name="T65" fmla="*/ T64 w 916"/>
            <a:gd name="T66" fmla="+- 0 1221 1130"/>
            <a:gd name="T67" fmla="*/ 1221 h 851"/>
            <a:gd name="T68" fmla="+- 0 10755 9983"/>
            <a:gd name="T69" fmla="*/ T68 w 916"/>
            <a:gd name="T70" fmla="+- 0 1188 1130"/>
            <a:gd name="T71" fmla="*/ 1188 h 851"/>
            <a:gd name="T72" fmla="+- 0 10693 9983"/>
            <a:gd name="T73" fmla="*/ T72 w 916"/>
            <a:gd name="T74" fmla="+- 0 1162 1130"/>
            <a:gd name="T75" fmla="*/ 1162 h 851"/>
            <a:gd name="T76" fmla="+- 0 10619 9983"/>
            <a:gd name="T77" fmla="*/ T76 w 916"/>
            <a:gd name="T78" fmla="+- 0 1144 1130"/>
            <a:gd name="T79" fmla="*/ 1144 h 851"/>
            <a:gd name="T80" fmla="+- 0 10536 9983"/>
            <a:gd name="T81" fmla="*/ T80 w 916"/>
            <a:gd name="T82" fmla="+- 0 1133 1130"/>
            <a:gd name="T83" fmla="*/ 1133 h 851"/>
            <a:gd name="T84" fmla="+- 0 10441 9983"/>
            <a:gd name="T85" fmla="*/ T84 w 916"/>
            <a:gd name="T86" fmla="+- 0 1130 1130"/>
            <a:gd name="T87" fmla="*/ 1130 h 851"/>
            <a:gd name="T88" fmla="+- 0 10441 9983"/>
            <a:gd name="T89" fmla="*/ T88 w 916"/>
            <a:gd name="T90" fmla="+- 0 1260 1130"/>
            <a:gd name="T91" fmla="*/ 1260 h 851"/>
            <a:gd name="T92" fmla="+- 0 10376 9983"/>
            <a:gd name="T93" fmla="*/ T92 w 916"/>
            <a:gd name="T94" fmla="+- 0 1260 1130"/>
            <a:gd name="T95" fmla="*/ 1260 h 851"/>
            <a:gd name="T96" fmla="+- 0 10376 9983"/>
            <a:gd name="T97" fmla="*/ T96 w 916"/>
            <a:gd name="T98" fmla="+- 0 1849 1130"/>
            <a:gd name="T99" fmla="*/ 1849 h 851"/>
            <a:gd name="T100" fmla="+- 0 10441 9983"/>
            <a:gd name="T101" fmla="*/ T100 w 916"/>
            <a:gd name="T102" fmla="+- 0 1849 1130"/>
            <a:gd name="T103" fmla="*/ 1849 h 851"/>
            <a:gd name="T104" fmla="+- 0 10441 9983"/>
            <a:gd name="T105" fmla="*/ T104 w 916"/>
            <a:gd name="T106" fmla="+- 0 1260 1130"/>
            <a:gd name="T107" fmla="*/ 1260 h 851"/>
            <a:gd name="T108" fmla="+- 0 10847 9983"/>
            <a:gd name="T109" fmla="*/ T108 w 916"/>
            <a:gd name="T110" fmla="+- 0 1260 1130"/>
            <a:gd name="T111" fmla="*/ 1260 h 851"/>
            <a:gd name="T112" fmla="+- 0 10539 9983"/>
            <a:gd name="T113" fmla="*/ T112 w 916"/>
            <a:gd name="T114" fmla="+- 0 1260 1130"/>
            <a:gd name="T115" fmla="*/ 1260 h 851"/>
            <a:gd name="T116" fmla="+- 0 10539 9983"/>
            <a:gd name="T117" fmla="*/ T116 w 916"/>
            <a:gd name="T118" fmla="+- 0 1714 1130"/>
            <a:gd name="T119" fmla="*/ 1714 h 851"/>
            <a:gd name="T120" fmla="+- 0 10633 9983"/>
            <a:gd name="T121" fmla="*/ T120 w 916"/>
            <a:gd name="T122" fmla="+- 0 1701 1130"/>
            <a:gd name="T123" fmla="*/ 1701 h 851"/>
            <a:gd name="T124" fmla="+- 0 10714 9983"/>
            <a:gd name="T125" fmla="*/ T124 w 916"/>
            <a:gd name="T126" fmla="+- 0 1678 1130"/>
            <a:gd name="T127" fmla="*/ 1678 h 851"/>
            <a:gd name="T128" fmla="+- 0 10780 9983"/>
            <a:gd name="T129" fmla="*/ T128 w 916"/>
            <a:gd name="T130" fmla="+- 0 1646 1130"/>
            <a:gd name="T131" fmla="*/ 1646 h 851"/>
            <a:gd name="T132" fmla="+- 0 10832 9983"/>
            <a:gd name="T133" fmla="*/ T132 w 916"/>
            <a:gd name="T134" fmla="+- 0 1604 1130"/>
            <a:gd name="T135" fmla="*/ 1604 h 851"/>
            <a:gd name="T136" fmla="+- 0 10869 9983"/>
            <a:gd name="T137" fmla="*/ T136 w 916"/>
            <a:gd name="T138" fmla="+- 0 1554 1130"/>
            <a:gd name="T139" fmla="*/ 1554 h 851"/>
            <a:gd name="T140" fmla="+- 0 10892 9983"/>
            <a:gd name="T141" fmla="*/ T140 w 916"/>
            <a:gd name="T142" fmla="+- 0 1493 1130"/>
            <a:gd name="T143" fmla="*/ 1493 h 851"/>
            <a:gd name="T144" fmla="+- 0 10899 9983"/>
            <a:gd name="T145" fmla="*/ T144 w 916"/>
            <a:gd name="T146" fmla="+- 0 1424 1130"/>
            <a:gd name="T147" fmla="*/ 1424 h 851"/>
            <a:gd name="T148" fmla="+- 0 10893 9983"/>
            <a:gd name="T149" fmla="*/ T148 w 916"/>
            <a:gd name="T150" fmla="+- 0 1362 1130"/>
            <a:gd name="T151" fmla="*/ 1362 h 851"/>
            <a:gd name="T152" fmla="+- 0 10876 9983"/>
            <a:gd name="T153" fmla="*/ T152 w 916"/>
            <a:gd name="T154" fmla="+- 0 1308 1130"/>
            <a:gd name="T155" fmla="*/ 1308 h 851"/>
            <a:gd name="T156" fmla="+- 0 10847 9983"/>
            <a:gd name="T157" fmla="*/ T156 w 916"/>
            <a:gd name="T158" fmla="+- 0 1261 1130"/>
            <a:gd name="T159" fmla="*/ 1261 h 851"/>
            <a:gd name="T160" fmla="+- 0 10847 9983"/>
            <a:gd name="T161" fmla="*/ T160 w 916"/>
            <a:gd name="T162" fmla="+- 0 1260 1130"/>
            <a:gd name="T163" fmla="*/ 1260 h 851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  <a:cxn ang="0">
              <a:pos x="T85" y="T87"/>
            </a:cxn>
            <a:cxn ang="0">
              <a:pos x="T89" y="T91"/>
            </a:cxn>
            <a:cxn ang="0">
              <a:pos x="T93" y="T95"/>
            </a:cxn>
            <a:cxn ang="0">
              <a:pos x="T97" y="T99"/>
            </a:cxn>
            <a:cxn ang="0">
              <a:pos x="T101" y="T103"/>
            </a:cxn>
            <a:cxn ang="0">
              <a:pos x="T105" y="T107"/>
            </a:cxn>
            <a:cxn ang="0">
              <a:pos x="T109" y="T111"/>
            </a:cxn>
            <a:cxn ang="0">
              <a:pos x="T113" y="T115"/>
            </a:cxn>
            <a:cxn ang="0">
              <a:pos x="T117" y="T119"/>
            </a:cxn>
            <a:cxn ang="0">
              <a:pos x="T121" y="T123"/>
            </a:cxn>
            <a:cxn ang="0">
              <a:pos x="T125" y="T127"/>
            </a:cxn>
            <a:cxn ang="0">
              <a:pos x="T129" y="T131"/>
            </a:cxn>
            <a:cxn ang="0">
              <a:pos x="T133" y="T135"/>
            </a:cxn>
            <a:cxn ang="0">
              <a:pos x="T137" y="T139"/>
            </a:cxn>
            <a:cxn ang="0">
              <a:pos x="T141" y="T143"/>
            </a:cxn>
            <a:cxn ang="0">
              <a:pos x="T145" y="T147"/>
            </a:cxn>
            <a:cxn ang="0">
              <a:pos x="T149" y="T151"/>
            </a:cxn>
            <a:cxn ang="0">
              <a:pos x="T153" y="T155"/>
            </a:cxn>
            <a:cxn ang="0">
              <a:pos x="T157" y="T159"/>
            </a:cxn>
            <a:cxn ang="0">
              <a:pos x="T161" y="T163"/>
            </a:cxn>
          </a:cxnLst>
          <a:rect l="0" t="0" r="r" b="b"/>
          <a:pathLst>
            <a:path w="916" h="851">
              <a:moveTo>
                <a:pt x="458" y="0"/>
              </a:moveTo>
              <a:lnTo>
                <a:pt x="0" y="0"/>
              </a:lnTo>
              <a:lnTo>
                <a:pt x="0" y="850"/>
              </a:lnTo>
              <a:lnTo>
                <a:pt x="458" y="850"/>
              </a:lnTo>
              <a:lnTo>
                <a:pt x="458" y="719"/>
              </a:lnTo>
              <a:lnTo>
                <a:pt x="295" y="719"/>
              </a:lnTo>
              <a:lnTo>
                <a:pt x="295" y="425"/>
              </a:lnTo>
              <a:lnTo>
                <a:pt x="233" y="416"/>
              </a:lnTo>
              <a:lnTo>
                <a:pt x="180" y="388"/>
              </a:lnTo>
              <a:lnTo>
                <a:pt x="145" y="342"/>
              </a:lnTo>
              <a:lnTo>
                <a:pt x="131" y="278"/>
              </a:lnTo>
              <a:lnTo>
                <a:pt x="145" y="213"/>
              </a:lnTo>
              <a:lnTo>
                <a:pt x="180" y="167"/>
              </a:lnTo>
              <a:lnTo>
                <a:pt x="233" y="140"/>
              </a:lnTo>
              <a:lnTo>
                <a:pt x="295" y="130"/>
              </a:lnTo>
              <a:lnTo>
                <a:pt x="864" y="130"/>
              </a:lnTo>
              <a:lnTo>
                <a:pt x="823" y="91"/>
              </a:lnTo>
              <a:lnTo>
                <a:pt x="772" y="58"/>
              </a:lnTo>
              <a:lnTo>
                <a:pt x="710" y="32"/>
              </a:lnTo>
              <a:lnTo>
                <a:pt x="636" y="14"/>
              </a:lnTo>
              <a:lnTo>
                <a:pt x="553" y="3"/>
              </a:lnTo>
              <a:lnTo>
                <a:pt x="458" y="0"/>
              </a:lnTo>
              <a:close/>
              <a:moveTo>
                <a:pt x="458" y="130"/>
              </a:moveTo>
              <a:lnTo>
                <a:pt x="393" y="130"/>
              </a:lnTo>
              <a:lnTo>
                <a:pt x="393" y="719"/>
              </a:lnTo>
              <a:lnTo>
                <a:pt x="458" y="719"/>
              </a:lnTo>
              <a:lnTo>
                <a:pt x="458" y="130"/>
              </a:lnTo>
              <a:close/>
              <a:moveTo>
                <a:pt x="864" y="130"/>
              </a:moveTo>
              <a:lnTo>
                <a:pt x="556" y="130"/>
              </a:lnTo>
              <a:lnTo>
                <a:pt x="556" y="584"/>
              </a:lnTo>
              <a:lnTo>
                <a:pt x="650" y="571"/>
              </a:lnTo>
              <a:lnTo>
                <a:pt x="731" y="548"/>
              </a:lnTo>
              <a:lnTo>
                <a:pt x="797" y="516"/>
              </a:lnTo>
              <a:lnTo>
                <a:pt x="849" y="474"/>
              </a:lnTo>
              <a:lnTo>
                <a:pt x="886" y="424"/>
              </a:lnTo>
              <a:lnTo>
                <a:pt x="909" y="363"/>
              </a:lnTo>
              <a:lnTo>
                <a:pt x="916" y="294"/>
              </a:lnTo>
              <a:lnTo>
                <a:pt x="910" y="232"/>
              </a:lnTo>
              <a:lnTo>
                <a:pt x="893" y="178"/>
              </a:lnTo>
              <a:lnTo>
                <a:pt x="864" y="131"/>
              </a:lnTo>
              <a:lnTo>
                <a:pt x="864" y="130"/>
              </a:lnTo>
              <a:close/>
            </a:path>
          </a:pathLst>
        </a:custGeom>
        <a:solidFill>
          <a:srgbClr val="6BC29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hu-HU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0</xdr:row>
      <xdr:rowOff>807720</xdr:rowOff>
    </xdr:from>
    <xdr:to>
      <xdr:col>7</xdr:col>
      <xdr:colOff>657860</xdr:colOff>
      <xdr:row>0</xdr:row>
      <xdr:rowOff>1348105</xdr:rowOff>
    </xdr:to>
    <xdr:sp macro="" textlink="">
      <xdr:nvSpPr>
        <xdr:cNvPr id="6" name="docshape1">
          <a:extLst>
            <a:ext uri="{FF2B5EF4-FFF2-40B4-BE49-F238E27FC236}">
              <a16:creationId xmlns:a16="http://schemas.microsoft.com/office/drawing/2014/main" id="{970044FE-9745-42A3-A3A0-CA7ACC8268BE}"/>
            </a:ext>
          </a:extLst>
        </xdr:cNvPr>
        <xdr:cNvSpPr>
          <a:spLocks/>
        </xdr:cNvSpPr>
      </xdr:nvSpPr>
      <xdr:spPr bwMode="auto">
        <a:xfrm>
          <a:off x="8679180" y="807720"/>
          <a:ext cx="581660" cy="540385"/>
        </a:xfrm>
        <a:custGeom>
          <a:avLst/>
          <a:gdLst>
            <a:gd name="T0" fmla="+- 0 10441 9983"/>
            <a:gd name="T1" fmla="*/ T0 w 916"/>
            <a:gd name="T2" fmla="+- 0 1130 1130"/>
            <a:gd name="T3" fmla="*/ 1130 h 851"/>
            <a:gd name="T4" fmla="+- 0 9983 9983"/>
            <a:gd name="T5" fmla="*/ T4 w 916"/>
            <a:gd name="T6" fmla="+- 0 1130 1130"/>
            <a:gd name="T7" fmla="*/ 1130 h 851"/>
            <a:gd name="T8" fmla="+- 0 9983 9983"/>
            <a:gd name="T9" fmla="*/ T8 w 916"/>
            <a:gd name="T10" fmla="+- 0 1980 1130"/>
            <a:gd name="T11" fmla="*/ 1980 h 851"/>
            <a:gd name="T12" fmla="+- 0 10441 9983"/>
            <a:gd name="T13" fmla="*/ T12 w 916"/>
            <a:gd name="T14" fmla="+- 0 1980 1130"/>
            <a:gd name="T15" fmla="*/ 1980 h 851"/>
            <a:gd name="T16" fmla="+- 0 10441 9983"/>
            <a:gd name="T17" fmla="*/ T16 w 916"/>
            <a:gd name="T18" fmla="+- 0 1849 1130"/>
            <a:gd name="T19" fmla="*/ 1849 h 851"/>
            <a:gd name="T20" fmla="+- 0 10278 9983"/>
            <a:gd name="T21" fmla="*/ T20 w 916"/>
            <a:gd name="T22" fmla="+- 0 1849 1130"/>
            <a:gd name="T23" fmla="*/ 1849 h 851"/>
            <a:gd name="T24" fmla="+- 0 10278 9983"/>
            <a:gd name="T25" fmla="*/ T24 w 916"/>
            <a:gd name="T26" fmla="+- 0 1555 1130"/>
            <a:gd name="T27" fmla="*/ 1555 h 851"/>
            <a:gd name="T28" fmla="+- 0 10216 9983"/>
            <a:gd name="T29" fmla="*/ T28 w 916"/>
            <a:gd name="T30" fmla="+- 0 1546 1130"/>
            <a:gd name="T31" fmla="*/ 1546 h 851"/>
            <a:gd name="T32" fmla="+- 0 10163 9983"/>
            <a:gd name="T33" fmla="*/ T32 w 916"/>
            <a:gd name="T34" fmla="+- 0 1518 1130"/>
            <a:gd name="T35" fmla="*/ 1518 h 851"/>
            <a:gd name="T36" fmla="+- 0 10128 9983"/>
            <a:gd name="T37" fmla="*/ T36 w 916"/>
            <a:gd name="T38" fmla="+- 0 1472 1130"/>
            <a:gd name="T39" fmla="*/ 1472 h 851"/>
            <a:gd name="T40" fmla="+- 0 10114 9983"/>
            <a:gd name="T41" fmla="*/ T40 w 916"/>
            <a:gd name="T42" fmla="+- 0 1408 1130"/>
            <a:gd name="T43" fmla="*/ 1408 h 851"/>
            <a:gd name="T44" fmla="+- 0 10128 9983"/>
            <a:gd name="T45" fmla="*/ T44 w 916"/>
            <a:gd name="T46" fmla="+- 0 1343 1130"/>
            <a:gd name="T47" fmla="*/ 1343 h 851"/>
            <a:gd name="T48" fmla="+- 0 10163 9983"/>
            <a:gd name="T49" fmla="*/ T48 w 916"/>
            <a:gd name="T50" fmla="+- 0 1297 1130"/>
            <a:gd name="T51" fmla="*/ 1297 h 851"/>
            <a:gd name="T52" fmla="+- 0 10216 9983"/>
            <a:gd name="T53" fmla="*/ T52 w 916"/>
            <a:gd name="T54" fmla="+- 0 1270 1130"/>
            <a:gd name="T55" fmla="*/ 1270 h 851"/>
            <a:gd name="T56" fmla="+- 0 10278 9983"/>
            <a:gd name="T57" fmla="*/ T56 w 916"/>
            <a:gd name="T58" fmla="+- 0 1260 1130"/>
            <a:gd name="T59" fmla="*/ 1260 h 851"/>
            <a:gd name="T60" fmla="+- 0 10847 9983"/>
            <a:gd name="T61" fmla="*/ T60 w 916"/>
            <a:gd name="T62" fmla="+- 0 1260 1130"/>
            <a:gd name="T63" fmla="*/ 1260 h 851"/>
            <a:gd name="T64" fmla="+- 0 10806 9983"/>
            <a:gd name="T65" fmla="*/ T64 w 916"/>
            <a:gd name="T66" fmla="+- 0 1221 1130"/>
            <a:gd name="T67" fmla="*/ 1221 h 851"/>
            <a:gd name="T68" fmla="+- 0 10755 9983"/>
            <a:gd name="T69" fmla="*/ T68 w 916"/>
            <a:gd name="T70" fmla="+- 0 1188 1130"/>
            <a:gd name="T71" fmla="*/ 1188 h 851"/>
            <a:gd name="T72" fmla="+- 0 10693 9983"/>
            <a:gd name="T73" fmla="*/ T72 w 916"/>
            <a:gd name="T74" fmla="+- 0 1162 1130"/>
            <a:gd name="T75" fmla="*/ 1162 h 851"/>
            <a:gd name="T76" fmla="+- 0 10619 9983"/>
            <a:gd name="T77" fmla="*/ T76 w 916"/>
            <a:gd name="T78" fmla="+- 0 1144 1130"/>
            <a:gd name="T79" fmla="*/ 1144 h 851"/>
            <a:gd name="T80" fmla="+- 0 10536 9983"/>
            <a:gd name="T81" fmla="*/ T80 w 916"/>
            <a:gd name="T82" fmla="+- 0 1133 1130"/>
            <a:gd name="T83" fmla="*/ 1133 h 851"/>
            <a:gd name="T84" fmla="+- 0 10441 9983"/>
            <a:gd name="T85" fmla="*/ T84 w 916"/>
            <a:gd name="T86" fmla="+- 0 1130 1130"/>
            <a:gd name="T87" fmla="*/ 1130 h 851"/>
            <a:gd name="T88" fmla="+- 0 10441 9983"/>
            <a:gd name="T89" fmla="*/ T88 w 916"/>
            <a:gd name="T90" fmla="+- 0 1260 1130"/>
            <a:gd name="T91" fmla="*/ 1260 h 851"/>
            <a:gd name="T92" fmla="+- 0 10376 9983"/>
            <a:gd name="T93" fmla="*/ T92 w 916"/>
            <a:gd name="T94" fmla="+- 0 1260 1130"/>
            <a:gd name="T95" fmla="*/ 1260 h 851"/>
            <a:gd name="T96" fmla="+- 0 10376 9983"/>
            <a:gd name="T97" fmla="*/ T96 w 916"/>
            <a:gd name="T98" fmla="+- 0 1849 1130"/>
            <a:gd name="T99" fmla="*/ 1849 h 851"/>
            <a:gd name="T100" fmla="+- 0 10441 9983"/>
            <a:gd name="T101" fmla="*/ T100 w 916"/>
            <a:gd name="T102" fmla="+- 0 1849 1130"/>
            <a:gd name="T103" fmla="*/ 1849 h 851"/>
            <a:gd name="T104" fmla="+- 0 10441 9983"/>
            <a:gd name="T105" fmla="*/ T104 w 916"/>
            <a:gd name="T106" fmla="+- 0 1260 1130"/>
            <a:gd name="T107" fmla="*/ 1260 h 851"/>
            <a:gd name="T108" fmla="+- 0 10847 9983"/>
            <a:gd name="T109" fmla="*/ T108 w 916"/>
            <a:gd name="T110" fmla="+- 0 1260 1130"/>
            <a:gd name="T111" fmla="*/ 1260 h 851"/>
            <a:gd name="T112" fmla="+- 0 10539 9983"/>
            <a:gd name="T113" fmla="*/ T112 w 916"/>
            <a:gd name="T114" fmla="+- 0 1260 1130"/>
            <a:gd name="T115" fmla="*/ 1260 h 851"/>
            <a:gd name="T116" fmla="+- 0 10539 9983"/>
            <a:gd name="T117" fmla="*/ T116 w 916"/>
            <a:gd name="T118" fmla="+- 0 1714 1130"/>
            <a:gd name="T119" fmla="*/ 1714 h 851"/>
            <a:gd name="T120" fmla="+- 0 10633 9983"/>
            <a:gd name="T121" fmla="*/ T120 w 916"/>
            <a:gd name="T122" fmla="+- 0 1701 1130"/>
            <a:gd name="T123" fmla="*/ 1701 h 851"/>
            <a:gd name="T124" fmla="+- 0 10714 9983"/>
            <a:gd name="T125" fmla="*/ T124 w 916"/>
            <a:gd name="T126" fmla="+- 0 1678 1130"/>
            <a:gd name="T127" fmla="*/ 1678 h 851"/>
            <a:gd name="T128" fmla="+- 0 10780 9983"/>
            <a:gd name="T129" fmla="*/ T128 w 916"/>
            <a:gd name="T130" fmla="+- 0 1646 1130"/>
            <a:gd name="T131" fmla="*/ 1646 h 851"/>
            <a:gd name="T132" fmla="+- 0 10832 9983"/>
            <a:gd name="T133" fmla="*/ T132 w 916"/>
            <a:gd name="T134" fmla="+- 0 1604 1130"/>
            <a:gd name="T135" fmla="*/ 1604 h 851"/>
            <a:gd name="T136" fmla="+- 0 10869 9983"/>
            <a:gd name="T137" fmla="*/ T136 w 916"/>
            <a:gd name="T138" fmla="+- 0 1554 1130"/>
            <a:gd name="T139" fmla="*/ 1554 h 851"/>
            <a:gd name="T140" fmla="+- 0 10892 9983"/>
            <a:gd name="T141" fmla="*/ T140 w 916"/>
            <a:gd name="T142" fmla="+- 0 1493 1130"/>
            <a:gd name="T143" fmla="*/ 1493 h 851"/>
            <a:gd name="T144" fmla="+- 0 10899 9983"/>
            <a:gd name="T145" fmla="*/ T144 w 916"/>
            <a:gd name="T146" fmla="+- 0 1424 1130"/>
            <a:gd name="T147" fmla="*/ 1424 h 851"/>
            <a:gd name="T148" fmla="+- 0 10893 9983"/>
            <a:gd name="T149" fmla="*/ T148 w 916"/>
            <a:gd name="T150" fmla="+- 0 1362 1130"/>
            <a:gd name="T151" fmla="*/ 1362 h 851"/>
            <a:gd name="T152" fmla="+- 0 10876 9983"/>
            <a:gd name="T153" fmla="*/ T152 w 916"/>
            <a:gd name="T154" fmla="+- 0 1308 1130"/>
            <a:gd name="T155" fmla="*/ 1308 h 851"/>
            <a:gd name="T156" fmla="+- 0 10847 9983"/>
            <a:gd name="T157" fmla="*/ T156 w 916"/>
            <a:gd name="T158" fmla="+- 0 1261 1130"/>
            <a:gd name="T159" fmla="*/ 1261 h 851"/>
            <a:gd name="T160" fmla="+- 0 10847 9983"/>
            <a:gd name="T161" fmla="*/ T160 w 916"/>
            <a:gd name="T162" fmla="+- 0 1260 1130"/>
            <a:gd name="T163" fmla="*/ 1260 h 851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  <a:cxn ang="0">
              <a:pos x="T85" y="T87"/>
            </a:cxn>
            <a:cxn ang="0">
              <a:pos x="T89" y="T91"/>
            </a:cxn>
            <a:cxn ang="0">
              <a:pos x="T93" y="T95"/>
            </a:cxn>
            <a:cxn ang="0">
              <a:pos x="T97" y="T99"/>
            </a:cxn>
            <a:cxn ang="0">
              <a:pos x="T101" y="T103"/>
            </a:cxn>
            <a:cxn ang="0">
              <a:pos x="T105" y="T107"/>
            </a:cxn>
            <a:cxn ang="0">
              <a:pos x="T109" y="T111"/>
            </a:cxn>
            <a:cxn ang="0">
              <a:pos x="T113" y="T115"/>
            </a:cxn>
            <a:cxn ang="0">
              <a:pos x="T117" y="T119"/>
            </a:cxn>
            <a:cxn ang="0">
              <a:pos x="T121" y="T123"/>
            </a:cxn>
            <a:cxn ang="0">
              <a:pos x="T125" y="T127"/>
            </a:cxn>
            <a:cxn ang="0">
              <a:pos x="T129" y="T131"/>
            </a:cxn>
            <a:cxn ang="0">
              <a:pos x="T133" y="T135"/>
            </a:cxn>
            <a:cxn ang="0">
              <a:pos x="T137" y="T139"/>
            </a:cxn>
            <a:cxn ang="0">
              <a:pos x="T141" y="T143"/>
            </a:cxn>
            <a:cxn ang="0">
              <a:pos x="T145" y="T147"/>
            </a:cxn>
            <a:cxn ang="0">
              <a:pos x="T149" y="T151"/>
            </a:cxn>
            <a:cxn ang="0">
              <a:pos x="T153" y="T155"/>
            </a:cxn>
            <a:cxn ang="0">
              <a:pos x="T157" y="T159"/>
            </a:cxn>
            <a:cxn ang="0">
              <a:pos x="T161" y="T163"/>
            </a:cxn>
          </a:cxnLst>
          <a:rect l="0" t="0" r="r" b="b"/>
          <a:pathLst>
            <a:path w="916" h="851">
              <a:moveTo>
                <a:pt x="458" y="0"/>
              </a:moveTo>
              <a:lnTo>
                <a:pt x="0" y="0"/>
              </a:lnTo>
              <a:lnTo>
                <a:pt x="0" y="850"/>
              </a:lnTo>
              <a:lnTo>
                <a:pt x="458" y="850"/>
              </a:lnTo>
              <a:lnTo>
                <a:pt x="458" y="719"/>
              </a:lnTo>
              <a:lnTo>
                <a:pt x="295" y="719"/>
              </a:lnTo>
              <a:lnTo>
                <a:pt x="295" y="425"/>
              </a:lnTo>
              <a:lnTo>
                <a:pt x="233" y="416"/>
              </a:lnTo>
              <a:lnTo>
                <a:pt x="180" y="388"/>
              </a:lnTo>
              <a:lnTo>
                <a:pt x="145" y="342"/>
              </a:lnTo>
              <a:lnTo>
                <a:pt x="131" y="278"/>
              </a:lnTo>
              <a:lnTo>
                <a:pt x="145" y="213"/>
              </a:lnTo>
              <a:lnTo>
                <a:pt x="180" y="167"/>
              </a:lnTo>
              <a:lnTo>
                <a:pt x="233" y="140"/>
              </a:lnTo>
              <a:lnTo>
                <a:pt x="295" y="130"/>
              </a:lnTo>
              <a:lnTo>
                <a:pt x="864" y="130"/>
              </a:lnTo>
              <a:lnTo>
                <a:pt x="823" y="91"/>
              </a:lnTo>
              <a:lnTo>
                <a:pt x="772" y="58"/>
              </a:lnTo>
              <a:lnTo>
                <a:pt x="710" y="32"/>
              </a:lnTo>
              <a:lnTo>
                <a:pt x="636" y="14"/>
              </a:lnTo>
              <a:lnTo>
                <a:pt x="553" y="3"/>
              </a:lnTo>
              <a:lnTo>
                <a:pt x="458" y="0"/>
              </a:lnTo>
              <a:close/>
              <a:moveTo>
                <a:pt x="458" y="130"/>
              </a:moveTo>
              <a:lnTo>
                <a:pt x="393" y="130"/>
              </a:lnTo>
              <a:lnTo>
                <a:pt x="393" y="719"/>
              </a:lnTo>
              <a:lnTo>
                <a:pt x="458" y="719"/>
              </a:lnTo>
              <a:lnTo>
                <a:pt x="458" y="130"/>
              </a:lnTo>
              <a:close/>
              <a:moveTo>
                <a:pt x="864" y="130"/>
              </a:moveTo>
              <a:lnTo>
                <a:pt x="556" y="130"/>
              </a:lnTo>
              <a:lnTo>
                <a:pt x="556" y="584"/>
              </a:lnTo>
              <a:lnTo>
                <a:pt x="650" y="571"/>
              </a:lnTo>
              <a:lnTo>
                <a:pt x="731" y="548"/>
              </a:lnTo>
              <a:lnTo>
                <a:pt x="797" y="516"/>
              </a:lnTo>
              <a:lnTo>
                <a:pt x="849" y="474"/>
              </a:lnTo>
              <a:lnTo>
                <a:pt x="886" y="424"/>
              </a:lnTo>
              <a:lnTo>
                <a:pt x="909" y="363"/>
              </a:lnTo>
              <a:lnTo>
                <a:pt x="916" y="294"/>
              </a:lnTo>
              <a:lnTo>
                <a:pt x="910" y="232"/>
              </a:lnTo>
              <a:lnTo>
                <a:pt x="893" y="178"/>
              </a:lnTo>
              <a:lnTo>
                <a:pt x="864" y="131"/>
              </a:lnTo>
              <a:lnTo>
                <a:pt x="864" y="130"/>
              </a:lnTo>
              <a:close/>
            </a:path>
          </a:pathLst>
        </a:custGeom>
        <a:solidFill>
          <a:srgbClr val="6BC29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hu-HU"/>
        </a:p>
      </xdr:txBody>
    </xdr:sp>
    <xdr:clientData/>
  </xdr:twoCellAnchor>
  <xdr:twoCellAnchor editAs="oneCell">
    <xdr:from>
      <xdr:col>6</xdr:col>
      <xdr:colOff>277906</xdr:colOff>
      <xdr:row>0</xdr:row>
      <xdr:rowOff>129540</xdr:rowOff>
    </xdr:from>
    <xdr:to>
      <xdr:col>6</xdr:col>
      <xdr:colOff>1001365</xdr:colOff>
      <xdr:row>0</xdr:row>
      <xdr:rowOff>500817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F34FED35-5628-45BD-891A-D63A604E518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26941" y="129540"/>
          <a:ext cx="723459" cy="371277"/>
        </a:xfrm>
        <a:prstGeom prst="rect">
          <a:avLst/>
        </a:prstGeom>
      </xdr:spPr>
    </xdr:pic>
    <xdr:clientData/>
  </xdr:twoCellAnchor>
  <xdr:twoCellAnchor>
    <xdr:from>
      <xdr:col>6</xdr:col>
      <xdr:colOff>1243405</xdr:colOff>
      <xdr:row>0</xdr:row>
      <xdr:rowOff>0</xdr:rowOff>
    </xdr:from>
    <xdr:to>
      <xdr:col>6</xdr:col>
      <xdr:colOff>1748118</xdr:colOff>
      <xdr:row>0</xdr:row>
      <xdr:rowOff>654424</xdr:rowOff>
    </xdr:to>
    <xdr:sp macro="" textlink="">
      <xdr:nvSpPr>
        <xdr:cNvPr id="8" name="docshape1">
          <a:extLst>
            <a:ext uri="{FF2B5EF4-FFF2-40B4-BE49-F238E27FC236}">
              <a16:creationId xmlns:a16="http://schemas.microsoft.com/office/drawing/2014/main" id="{3A96C0CE-48B7-4153-8A9D-50C52E45DE28}"/>
            </a:ext>
          </a:extLst>
        </xdr:cNvPr>
        <xdr:cNvSpPr>
          <a:spLocks/>
        </xdr:cNvSpPr>
      </xdr:nvSpPr>
      <xdr:spPr bwMode="auto">
        <a:xfrm>
          <a:off x="8092440" y="0"/>
          <a:ext cx="504713" cy="654424"/>
        </a:xfrm>
        <a:custGeom>
          <a:avLst/>
          <a:gdLst>
            <a:gd name="T0" fmla="+- 0 10441 9983"/>
            <a:gd name="T1" fmla="*/ T0 w 916"/>
            <a:gd name="T2" fmla="+- 0 1130 1130"/>
            <a:gd name="T3" fmla="*/ 1130 h 851"/>
            <a:gd name="T4" fmla="+- 0 9983 9983"/>
            <a:gd name="T5" fmla="*/ T4 w 916"/>
            <a:gd name="T6" fmla="+- 0 1130 1130"/>
            <a:gd name="T7" fmla="*/ 1130 h 851"/>
            <a:gd name="T8" fmla="+- 0 9983 9983"/>
            <a:gd name="T9" fmla="*/ T8 w 916"/>
            <a:gd name="T10" fmla="+- 0 1980 1130"/>
            <a:gd name="T11" fmla="*/ 1980 h 851"/>
            <a:gd name="T12" fmla="+- 0 10441 9983"/>
            <a:gd name="T13" fmla="*/ T12 w 916"/>
            <a:gd name="T14" fmla="+- 0 1980 1130"/>
            <a:gd name="T15" fmla="*/ 1980 h 851"/>
            <a:gd name="T16" fmla="+- 0 10441 9983"/>
            <a:gd name="T17" fmla="*/ T16 w 916"/>
            <a:gd name="T18" fmla="+- 0 1849 1130"/>
            <a:gd name="T19" fmla="*/ 1849 h 851"/>
            <a:gd name="T20" fmla="+- 0 10278 9983"/>
            <a:gd name="T21" fmla="*/ T20 w 916"/>
            <a:gd name="T22" fmla="+- 0 1849 1130"/>
            <a:gd name="T23" fmla="*/ 1849 h 851"/>
            <a:gd name="T24" fmla="+- 0 10278 9983"/>
            <a:gd name="T25" fmla="*/ T24 w 916"/>
            <a:gd name="T26" fmla="+- 0 1555 1130"/>
            <a:gd name="T27" fmla="*/ 1555 h 851"/>
            <a:gd name="T28" fmla="+- 0 10216 9983"/>
            <a:gd name="T29" fmla="*/ T28 w 916"/>
            <a:gd name="T30" fmla="+- 0 1546 1130"/>
            <a:gd name="T31" fmla="*/ 1546 h 851"/>
            <a:gd name="T32" fmla="+- 0 10163 9983"/>
            <a:gd name="T33" fmla="*/ T32 w 916"/>
            <a:gd name="T34" fmla="+- 0 1518 1130"/>
            <a:gd name="T35" fmla="*/ 1518 h 851"/>
            <a:gd name="T36" fmla="+- 0 10128 9983"/>
            <a:gd name="T37" fmla="*/ T36 w 916"/>
            <a:gd name="T38" fmla="+- 0 1472 1130"/>
            <a:gd name="T39" fmla="*/ 1472 h 851"/>
            <a:gd name="T40" fmla="+- 0 10114 9983"/>
            <a:gd name="T41" fmla="*/ T40 w 916"/>
            <a:gd name="T42" fmla="+- 0 1408 1130"/>
            <a:gd name="T43" fmla="*/ 1408 h 851"/>
            <a:gd name="T44" fmla="+- 0 10128 9983"/>
            <a:gd name="T45" fmla="*/ T44 w 916"/>
            <a:gd name="T46" fmla="+- 0 1343 1130"/>
            <a:gd name="T47" fmla="*/ 1343 h 851"/>
            <a:gd name="T48" fmla="+- 0 10163 9983"/>
            <a:gd name="T49" fmla="*/ T48 w 916"/>
            <a:gd name="T50" fmla="+- 0 1297 1130"/>
            <a:gd name="T51" fmla="*/ 1297 h 851"/>
            <a:gd name="T52" fmla="+- 0 10216 9983"/>
            <a:gd name="T53" fmla="*/ T52 w 916"/>
            <a:gd name="T54" fmla="+- 0 1270 1130"/>
            <a:gd name="T55" fmla="*/ 1270 h 851"/>
            <a:gd name="T56" fmla="+- 0 10278 9983"/>
            <a:gd name="T57" fmla="*/ T56 w 916"/>
            <a:gd name="T58" fmla="+- 0 1260 1130"/>
            <a:gd name="T59" fmla="*/ 1260 h 851"/>
            <a:gd name="T60" fmla="+- 0 10847 9983"/>
            <a:gd name="T61" fmla="*/ T60 w 916"/>
            <a:gd name="T62" fmla="+- 0 1260 1130"/>
            <a:gd name="T63" fmla="*/ 1260 h 851"/>
            <a:gd name="T64" fmla="+- 0 10806 9983"/>
            <a:gd name="T65" fmla="*/ T64 w 916"/>
            <a:gd name="T66" fmla="+- 0 1221 1130"/>
            <a:gd name="T67" fmla="*/ 1221 h 851"/>
            <a:gd name="T68" fmla="+- 0 10755 9983"/>
            <a:gd name="T69" fmla="*/ T68 w 916"/>
            <a:gd name="T70" fmla="+- 0 1188 1130"/>
            <a:gd name="T71" fmla="*/ 1188 h 851"/>
            <a:gd name="T72" fmla="+- 0 10693 9983"/>
            <a:gd name="T73" fmla="*/ T72 w 916"/>
            <a:gd name="T74" fmla="+- 0 1162 1130"/>
            <a:gd name="T75" fmla="*/ 1162 h 851"/>
            <a:gd name="T76" fmla="+- 0 10619 9983"/>
            <a:gd name="T77" fmla="*/ T76 w 916"/>
            <a:gd name="T78" fmla="+- 0 1144 1130"/>
            <a:gd name="T79" fmla="*/ 1144 h 851"/>
            <a:gd name="T80" fmla="+- 0 10536 9983"/>
            <a:gd name="T81" fmla="*/ T80 w 916"/>
            <a:gd name="T82" fmla="+- 0 1133 1130"/>
            <a:gd name="T83" fmla="*/ 1133 h 851"/>
            <a:gd name="T84" fmla="+- 0 10441 9983"/>
            <a:gd name="T85" fmla="*/ T84 w 916"/>
            <a:gd name="T86" fmla="+- 0 1130 1130"/>
            <a:gd name="T87" fmla="*/ 1130 h 851"/>
            <a:gd name="T88" fmla="+- 0 10441 9983"/>
            <a:gd name="T89" fmla="*/ T88 w 916"/>
            <a:gd name="T90" fmla="+- 0 1260 1130"/>
            <a:gd name="T91" fmla="*/ 1260 h 851"/>
            <a:gd name="T92" fmla="+- 0 10376 9983"/>
            <a:gd name="T93" fmla="*/ T92 w 916"/>
            <a:gd name="T94" fmla="+- 0 1260 1130"/>
            <a:gd name="T95" fmla="*/ 1260 h 851"/>
            <a:gd name="T96" fmla="+- 0 10376 9983"/>
            <a:gd name="T97" fmla="*/ T96 w 916"/>
            <a:gd name="T98" fmla="+- 0 1849 1130"/>
            <a:gd name="T99" fmla="*/ 1849 h 851"/>
            <a:gd name="T100" fmla="+- 0 10441 9983"/>
            <a:gd name="T101" fmla="*/ T100 w 916"/>
            <a:gd name="T102" fmla="+- 0 1849 1130"/>
            <a:gd name="T103" fmla="*/ 1849 h 851"/>
            <a:gd name="T104" fmla="+- 0 10441 9983"/>
            <a:gd name="T105" fmla="*/ T104 w 916"/>
            <a:gd name="T106" fmla="+- 0 1260 1130"/>
            <a:gd name="T107" fmla="*/ 1260 h 851"/>
            <a:gd name="T108" fmla="+- 0 10847 9983"/>
            <a:gd name="T109" fmla="*/ T108 w 916"/>
            <a:gd name="T110" fmla="+- 0 1260 1130"/>
            <a:gd name="T111" fmla="*/ 1260 h 851"/>
            <a:gd name="T112" fmla="+- 0 10539 9983"/>
            <a:gd name="T113" fmla="*/ T112 w 916"/>
            <a:gd name="T114" fmla="+- 0 1260 1130"/>
            <a:gd name="T115" fmla="*/ 1260 h 851"/>
            <a:gd name="T116" fmla="+- 0 10539 9983"/>
            <a:gd name="T117" fmla="*/ T116 w 916"/>
            <a:gd name="T118" fmla="+- 0 1714 1130"/>
            <a:gd name="T119" fmla="*/ 1714 h 851"/>
            <a:gd name="T120" fmla="+- 0 10633 9983"/>
            <a:gd name="T121" fmla="*/ T120 w 916"/>
            <a:gd name="T122" fmla="+- 0 1701 1130"/>
            <a:gd name="T123" fmla="*/ 1701 h 851"/>
            <a:gd name="T124" fmla="+- 0 10714 9983"/>
            <a:gd name="T125" fmla="*/ T124 w 916"/>
            <a:gd name="T126" fmla="+- 0 1678 1130"/>
            <a:gd name="T127" fmla="*/ 1678 h 851"/>
            <a:gd name="T128" fmla="+- 0 10780 9983"/>
            <a:gd name="T129" fmla="*/ T128 w 916"/>
            <a:gd name="T130" fmla="+- 0 1646 1130"/>
            <a:gd name="T131" fmla="*/ 1646 h 851"/>
            <a:gd name="T132" fmla="+- 0 10832 9983"/>
            <a:gd name="T133" fmla="*/ T132 w 916"/>
            <a:gd name="T134" fmla="+- 0 1604 1130"/>
            <a:gd name="T135" fmla="*/ 1604 h 851"/>
            <a:gd name="T136" fmla="+- 0 10869 9983"/>
            <a:gd name="T137" fmla="*/ T136 w 916"/>
            <a:gd name="T138" fmla="+- 0 1554 1130"/>
            <a:gd name="T139" fmla="*/ 1554 h 851"/>
            <a:gd name="T140" fmla="+- 0 10892 9983"/>
            <a:gd name="T141" fmla="*/ T140 w 916"/>
            <a:gd name="T142" fmla="+- 0 1493 1130"/>
            <a:gd name="T143" fmla="*/ 1493 h 851"/>
            <a:gd name="T144" fmla="+- 0 10899 9983"/>
            <a:gd name="T145" fmla="*/ T144 w 916"/>
            <a:gd name="T146" fmla="+- 0 1424 1130"/>
            <a:gd name="T147" fmla="*/ 1424 h 851"/>
            <a:gd name="T148" fmla="+- 0 10893 9983"/>
            <a:gd name="T149" fmla="*/ T148 w 916"/>
            <a:gd name="T150" fmla="+- 0 1362 1130"/>
            <a:gd name="T151" fmla="*/ 1362 h 851"/>
            <a:gd name="T152" fmla="+- 0 10876 9983"/>
            <a:gd name="T153" fmla="*/ T152 w 916"/>
            <a:gd name="T154" fmla="+- 0 1308 1130"/>
            <a:gd name="T155" fmla="*/ 1308 h 851"/>
            <a:gd name="T156" fmla="+- 0 10847 9983"/>
            <a:gd name="T157" fmla="*/ T156 w 916"/>
            <a:gd name="T158" fmla="+- 0 1261 1130"/>
            <a:gd name="T159" fmla="*/ 1261 h 851"/>
            <a:gd name="T160" fmla="+- 0 10847 9983"/>
            <a:gd name="T161" fmla="*/ T160 w 916"/>
            <a:gd name="T162" fmla="+- 0 1260 1130"/>
            <a:gd name="T163" fmla="*/ 1260 h 851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  <a:cxn ang="0">
              <a:pos x="T85" y="T87"/>
            </a:cxn>
            <a:cxn ang="0">
              <a:pos x="T89" y="T91"/>
            </a:cxn>
            <a:cxn ang="0">
              <a:pos x="T93" y="T95"/>
            </a:cxn>
            <a:cxn ang="0">
              <a:pos x="T97" y="T99"/>
            </a:cxn>
            <a:cxn ang="0">
              <a:pos x="T101" y="T103"/>
            </a:cxn>
            <a:cxn ang="0">
              <a:pos x="T105" y="T107"/>
            </a:cxn>
            <a:cxn ang="0">
              <a:pos x="T109" y="T111"/>
            </a:cxn>
            <a:cxn ang="0">
              <a:pos x="T113" y="T115"/>
            </a:cxn>
            <a:cxn ang="0">
              <a:pos x="T117" y="T119"/>
            </a:cxn>
            <a:cxn ang="0">
              <a:pos x="T121" y="T123"/>
            </a:cxn>
            <a:cxn ang="0">
              <a:pos x="T125" y="T127"/>
            </a:cxn>
            <a:cxn ang="0">
              <a:pos x="T129" y="T131"/>
            </a:cxn>
            <a:cxn ang="0">
              <a:pos x="T133" y="T135"/>
            </a:cxn>
            <a:cxn ang="0">
              <a:pos x="T137" y="T139"/>
            </a:cxn>
            <a:cxn ang="0">
              <a:pos x="T141" y="T143"/>
            </a:cxn>
            <a:cxn ang="0">
              <a:pos x="T145" y="T147"/>
            </a:cxn>
            <a:cxn ang="0">
              <a:pos x="T149" y="T151"/>
            </a:cxn>
            <a:cxn ang="0">
              <a:pos x="T153" y="T155"/>
            </a:cxn>
            <a:cxn ang="0">
              <a:pos x="T157" y="T159"/>
            </a:cxn>
            <a:cxn ang="0">
              <a:pos x="T161" y="T163"/>
            </a:cxn>
          </a:cxnLst>
          <a:rect l="0" t="0" r="r" b="b"/>
          <a:pathLst>
            <a:path w="916" h="851">
              <a:moveTo>
                <a:pt x="458" y="0"/>
              </a:moveTo>
              <a:lnTo>
                <a:pt x="0" y="0"/>
              </a:lnTo>
              <a:lnTo>
                <a:pt x="0" y="850"/>
              </a:lnTo>
              <a:lnTo>
                <a:pt x="458" y="850"/>
              </a:lnTo>
              <a:lnTo>
                <a:pt x="458" y="719"/>
              </a:lnTo>
              <a:lnTo>
                <a:pt x="295" y="719"/>
              </a:lnTo>
              <a:lnTo>
                <a:pt x="295" y="425"/>
              </a:lnTo>
              <a:lnTo>
                <a:pt x="233" y="416"/>
              </a:lnTo>
              <a:lnTo>
                <a:pt x="180" y="388"/>
              </a:lnTo>
              <a:lnTo>
                <a:pt x="145" y="342"/>
              </a:lnTo>
              <a:lnTo>
                <a:pt x="131" y="278"/>
              </a:lnTo>
              <a:lnTo>
                <a:pt x="145" y="213"/>
              </a:lnTo>
              <a:lnTo>
                <a:pt x="180" y="167"/>
              </a:lnTo>
              <a:lnTo>
                <a:pt x="233" y="140"/>
              </a:lnTo>
              <a:lnTo>
                <a:pt x="295" y="130"/>
              </a:lnTo>
              <a:lnTo>
                <a:pt x="864" y="130"/>
              </a:lnTo>
              <a:lnTo>
                <a:pt x="823" y="91"/>
              </a:lnTo>
              <a:lnTo>
                <a:pt x="772" y="58"/>
              </a:lnTo>
              <a:lnTo>
                <a:pt x="710" y="32"/>
              </a:lnTo>
              <a:lnTo>
                <a:pt x="636" y="14"/>
              </a:lnTo>
              <a:lnTo>
                <a:pt x="553" y="3"/>
              </a:lnTo>
              <a:lnTo>
                <a:pt x="458" y="0"/>
              </a:lnTo>
              <a:close/>
              <a:moveTo>
                <a:pt x="458" y="130"/>
              </a:moveTo>
              <a:lnTo>
                <a:pt x="393" y="130"/>
              </a:lnTo>
              <a:lnTo>
                <a:pt x="393" y="719"/>
              </a:lnTo>
              <a:lnTo>
                <a:pt x="458" y="719"/>
              </a:lnTo>
              <a:lnTo>
                <a:pt x="458" y="130"/>
              </a:lnTo>
              <a:close/>
              <a:moveTo>
                <a:pt x="864" y="130"/>
              </a:moveTo>
              <a:lnTo>
                <a:pt x="556" y="130"/>
              </a:lnTo>
              <a:lnTo>
                <a:pt x="556" y="584"/>
              </a:lnTo>
              <a:lnTo>
                <a:pt x="650" y="571"/>
              </a:lnTo>
              <a:lnTo>
                <a:pt x="731" y="548"/>
              </a:lnTo>
              <a:lnTo>
                <a:pt x="797" y="516"/>
              </a:lnTo>
              <a:lnTo>
                <a:pt x="849" y="474"/>
              </a:lnTo>
              <a:lnTo>
                <a:pt x="886" y="424"/>
              </a:lnTo>
              <a:lnTo>
                <a:pt x="909" y="363"/>
              </a:lnTo>
              <a:lnTo>
                <a:pt x="916" y="294"/>
              </a:lnTo>
              <a:lnTo>
                <a:pt x="910" y="232"/>
              </a:lnTo>
              <a:lnTo>
                <a:pt x="893" y="178"/>
              </a:lnTo>
              <a:lnTo>
                <a:pt x="864" y="131"/>
              </a:lnTo>
              <a:lnTo>
                <a:pt x="864" y="130"/>
              </a:lnTo>
              <a:close/>
            </a:path>
          </a:pathLst>
        </a:custGeom>
        <a:solidFill>
          <a:srgbClr val="6BC29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hu-HU"/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V65"/>
  <sheetViews>
    <sheetView view="pageBreakPreview" topLeftCell="A57" zoomScaleNormal="100" zoomScaleSheetLayoutView="100" workbookViewId="0">
      <selection sqref="A1:C1"/>
    </sheetView>
  </sheetViews>
  <sheetFormatPr defaultColWidth="8.88671875" defaultRowHeight="13.8" x14ac:dyDescent="0.3"/>
  <cols>
    <col min="1" max="1" width="55.33203125" style="14" bestFit="1" customWidth="1"/>
    <col min="2" max="2" width="14.88671875" style="13" customWidth="1"/>
    <col min="3" max="3" width="97" style="15" customWidth="1"/>
    <col min="4" max="16384" width="8.88671875" style="12"/>
  </cols>
  <sheetData>
    <row r="1" spans="1:256" ht="21.6" customHeight="1" x14ac:dyDescent="0.3">
      <c r="A1" s="170" t="s">
        <v>305</v>
      </c>
      <c r="B1" s="170"/>
      <c r="C1" s="170"/>
      <c r="D1" s="16"/>
    </row>
    <row r="2" spans="1:256" ht="15" customHeight="1" thickBot="1" x14ac:dyDescent="0.35">
      <c r="A2" s="171"/>
      <c r="B2" s="172"/>
      <c r="C2" s="173"/>
      <c r="D2" s="174"/>
      <c r="E2" s="169"/>
      <c r="F2" s="169"/>
      <c r="G2" s="168"/>
      <c r="H2" s="169"/>
      <c r="I2" s="169"/>
      <c r="J2" s="168"/>
      <c r="K2" s="169"/>
      <c r="L2" s="169"/>
      <c r="M2" s="168"/>
      <c r="N2" s="169"/>
      <c r="O2" s="169"/>
      <c r="P2" s="168"/>
      <c r="Q2" s="169"/>
      <c r="R2" s="169"/>
      <c r="S2" s="168"/>
      <c r="T2" s="169"/>
      <c r="U2" s="169"/>
      <c r="V2" s="168"/>
      <c r="W2" s="169"/>
      <c r="X2" s="169"/>
      <c r="Y2" s="168"/>
      <c r="Z2" s="169"/>
      <c r="AA2" s="169"/>
      <c r="AB2" s="168"/>
      <c r="AC2" s="169"/>
      <c r="AD2" s="169"/>
      <c r="AE2" s="168"/>
      <c r="AF2" s="169"/>
      <c r="AG2" s="169"/>
      <c r="AH2" s="168"/>
      <c r="AI2" s="169"/>
      <c r="AJ2" s="169"/>
      <c r="AK2" s="168"/>
      <c r="AL2" s="169"/>
      <c r="AM2" s="169"/>
      <c r="AN2" s="168"/>
      <c r="AO2" s="169"/>
      <c r="AP2" s="169"/>
      <c r="AQ2" s="168"/>
      <c r="AR2" s="169"/>
      <c r="AS2" s="169"/>
      <c r="AT2" s="168"/>
      <c r="AU2" s="169"/>
      <c r="AV2" s="169"/>
      <c r="AW2" s="168"/>
      <c r="AX2" s="169"/>
      <c r="AY2" s="169"/>
      <c r="AZ2" s="168"/>
      <c r="BA2" s="169"/>
      <c r="BB2" s="169"/>
      <c r="BC2" s="168"/>
      <c r="BD2" s="169"/>
      <c r="BE2" s="169"/>
      <c r="BF2" s="168"/>
      <c r="BG2" s="169"/>
      <c r="BH2" s="169"/>
      <c r="BI2" s="168"/>
      <c r="BJ2" s="169"/>
      <c r="BK2" s="169"/>
      <c r="BL2" s="168"/>
      <c r="BM2" s="169"/>
      <c r="BN2" s="169"/>
      <c r="BO2" s="168"/>
      <c r="BP2" s="169"/>
      <c r="BQ2" s="169"/>
      <c r="BR2" s="168"/>
      <c r="BS2" s="169"/>
      <c r="BT2" s="169"/>
      <c r="BU2" s="168"/>
      <c r="BV2" s="169"/>
      <c r="BW2" s="169"/>
      <c r="BX2" s="168"/>
      <c r="BY2" s="169"/>
      <c r="BZ2" s="169"/>
      <c r="CA2" s="168"/>
      <c r="CB2" s="169"/>
      <c r="CC2" s="169"/>
      <c r="CD2" s="168"/>
      <c r="CE2" s="169"/>
      <c r="CF2" s="169"/>
      <c r="CG2" s="168"/>
      <c r="CH2" s="169"/>
      <c r="CI2" s="169"/>
      <c r="CJ2" s="168"/>
      <c r="CK2" s="169"/>
      <c r="CL2" s="169"/>
      <c r="CM2" s="168"/>
      <c r="CN2" s="169"/>
      <c r="CO2" s="169"/>
      <c r="CP2" s="168"/>
      <c r="CQ2" s="169"/>
      <c r="CR2" s="169"/>
      <c r="CS2" s="168"/>
      <c r="CT2" s="169"/>
      <c r="CU2" s="169"/>
      <c r="CV2" s="168"/>
      <c r="CW2" s="169"/>
      <c r="CX2" s="169"/>
      <c r="CY2" s="168"/>
      <c r="CZ2" s="169"/>
      <c r="DA2" s="169"/>
      <c r="DB2" s="168"/>
      <c r="DC2" s="169"/>
      <c r="DD2" s="169"/>
      <c r="DE2" s="168"/>
      <c r="DF2" s="169"/>
      <c r="DG2" s="169"/>
      <c r="DH2" s="168"/>
      <c r="DI2" s="169"/>
      <c r="DJ2" s="169"/>
      <c r="DK2" s="168"/>
      <c r="DL2" s="169"/>
      <c r="DM2" s="169"/>
      <c r="DN2" s="168"/>
      <c r="DO2" s="169"/>
      <c r="DP2" s="169"/>
      <c r="DQ2" s="168"/>
      <c r="DR2" s="169"/>
      <c r="DS2" s="169"/>
      <c r="DT2" s="168"/>
      <c r="DU2" s="169"/>
      <c r="DV2" s="169"/>
      <c r="DW2" s="168"/>
      <c r="DX2" s="169"/>
      <c r="DY2" s="169"/>
      <c r="DZ2" s="168"/>
      <c r="EA2" s="169"/>
      <c r="EB2" s="169"/>
      <c r="EC2" s="168"/>
      <c r="ED2" s="169"/>
      <c r="EE2" s="169"/>
      <c r="EF2" s="168"/>
      <c r="EG2" s="169"/>
      <c r="EH2" s="169"/>
      <c r="EI2" s="168"/>
      <c r="EJ2" s="169"/>
      <c r="EK2" s="169"/>
      <c r="EL2" s="168"/>
      <c r="EM2" s="169"/>
      <c r="EN2" s="169"/>
      <c r="EO2" s="168"/>
      <c r="EP2" s="169"/>
      <c r="EQ2" s="169"/>
      <c r="ER2" s="168"/>
      <c r="ES2" s="169"/>
      <c r="ET2" s="169"/>
      <c r="EU2" s="168"/>
      <c r="EV2" s="169"/>
      <c r="EW2" s="169"/>
      <c r="EX2" s="168"/>
      <c r="EY2" s="169"/>
      <c r="EZ2" s="169"/>
      <c r="FA2" s="168"/>
      <c r="FB2" s="169"/>
      <c r="FC2" s="169"/>
      <c r="FD2" s="168"/>
      <c r="FE2" s="169"/>
      <c r="FF2" s="169"/>
      <c r="FG2" s="168"/>
      <c r="FH2" s="169"/>
      <c r="FI2" s="169"/>
      <c r="FJ2" s="168"/>
      <c r="FK2" s="169"/>
      <c r="FL2" s="169"/>
      <c r="FM2" s="168"/>
      <c r="FN2" s="169"/>
      <c r="FO2" s="169"/>
      <c r="FP2" s="168"/>
      <c r="FQ2" s="169"/>
      <c r="FR2" s="169"/>
      <c r="FS2" s="168"/>
      <c r="FT2" s="169"/>
      <c r="FU2" s="169"/>
      <c r="FV2" s="168"/>
      <c r="FW2" s="169"/>
      <c r="FX2" s="169"/>
      <c r="FY2" s="168"/>
      <c r="FZ2" s="169"/>
      <c r="GA2" s="169"/>
      <c r="GB2" s="168"/>
      <c r="GC2" s="169"/>
      <c r="GD2" s="169"/>
      <c r="GE2" s="168"/>
      <c r="GF2" s="169"/>
      <c r="GG2" s="169"/>
      <c r="GH2" s="168"/>
      <c r="GI2" s="169"/>
      <c r="GJ2" s="169"/>
      <c r="GK2" s="168"/>
      <c r="GL2" s="169"/>
      <c r="GM2" s="169"/>
      <c r="GN2" s="168"/>
      <c r="GO2" s="169"/>
      <c r="GP2" s="169"/>
      <c r="GQ2" s="168"/>
      <c r="GR2" s="169"/>
      <c r="GS2" s="169"/>
      <c r="GT2" s="168"/>
      <c r="GU2" s="169"/>
      <c r="GV2" s="169"/>
      <c r="GW2" s="168"/>
      <c r="GX2" s="169"/>
      <c r="GY2" s="169"/>
      <c r="GZ2" s="168"/>
      <c r="HA2" s="169"/>
      <c r="HB2" s="169"/>
      <c r="HC2" s="168"/>
      <c r="HD2" s="169"/>
      <c r="HE2" s="169"/>
      <c r="HF2" s="168"/>
      <c r="HG2" s="169"/>
      <c r="HH2" s="169"/>
      <c r="HI2" s="168"/>
      <c r="HJ2" s="169"/>
      <c r="HK2" s="169"/>
      <c r="HL2" s="168"/>
      <c r="HM2" s="169"/>
      <c r="HN2" s="169"/>
      <c r="HO2" s="168"/>
      <c r="HP2" s="169"/>
      <c r="HQ2" s="169"/>
      <c r="HR2" s="168"/>
      <c r="HS2" s="169"/>
      <c r="HT2" s="169"/>
      <c r="HU2" s="168"/>
      <c r="HV2" s="169"/>
      <c r="HW2" s="169"/>
      <c r="HX2" s="168"/>
      <c r="HY2" s="169"/>
      <c r="HZ2" s="169"/>
      <c r="IA2" s="168"/>
      <c r="IB2" s="169"/>
      <c r="IC2" s="169"/>
      <c r="ID2" s="168"/>
      <c r="IE2" s="169"/>
      <c r="IF2" s="169"/>
      <c r="IG2" s="168"/>
      <c r="IH2" s="169"/>
      <c r="II2" s="169"/>
      <c r="IJ2" s="168"/>
      <c r="IK2" s="169"/>
      <c r="IL2" s="169"/>
      <c r="IM2" s="168"/>
      <c r="IN2" s="169"/>
      <c r="IO2" s="169"/>
      <c r="IP2" s="168"/>
      <c r="IQ2" s="169"/>
      <c r="IR2" s="169"/>
      <c r="IS2" s="168"/>
      <c r="IT2" s="169"/>
      <c r="IU2" s="169"/>
      <c r="IV2" s="30"/>
    </row>
    <row r="3" spans="1:256" ht="61.95" customHeight="1" thickBot="1" x14ac:dyDescent="0.35">
      <c r="A3" s="175" t="s">
        <v>261</v>
      </c>
      <c r="B3" s="176"/>
      <c r="C3" s="177"/>
    </row>
    <row r="4" spans="1:256" s="18" customFormat="1" ht="20.399999999999999" customHeight="1" x14ac:dyDescent="0.3">
      <c r="A4" s="116" t="s">
        <v>49</v>
      </c>
      <c r="B4" s="117" t="s">
        <v>50</v>
      </c>
      <c r="C4" s="118" t="s">
        <v>51</v>
      </c>
      <c r="D4" s="17"/>
    </row>
    <row r="5" spans="1:256" s="13" customFormat="1" ht="20.399999999999999" customHeight="1" x14ac:dyDescent="0.3">
      <c r="A5" s="178" t="s">
        <v>48</v>
      </c>
      <c r="B5" s="178"/>
      <c r="C5" s="178"/>
    </row>
    <row r="6" spans="1:256" ht="14.4" x14ac:dyDescent="0.3">
      <c r="A6" s="37" t="s">
        <v>15</v>
      </c>
      <c r="B6" s="114" t="s">
        <v>45</v>
      </c>
      <c r="C6" s="22" t="s">
        <v>65</v>
      </c>
    </row>
    <row r="7" spans="1:256" ht="14.4" x14ac:dyDescent="0.3">
      <c r="A7" s="37" t="s">
        <v>99</v>
      </c>
      <c r="B7" s="114" t="s">
        <v>45</v>
      </c>
      <c r="C7" s="22" t="s">
        <v>65</v>
      </c>
    </row>
    <row r="8" spans="1:256" ht="14.4" x14ac:dyDescent="0.3">
      <c r="A8" s="37" t="s">
        <v>113</v>
      </c>
      <c r="B8" s="114" t="s">
        <v>45</v>
      </c>
      <c r="C8" s="22" t="s">
        <v>66</v>
      </c>
    </row>
    <row r="9" spans="1:256" ht="14.4" x14ac:dyDescent="0.3">
      <c r="A9" s="37" t="s">
        <v>114</v>
      </c>
      <c r="B9" s="114" t="s">
        <v>45</v>
      </c>
      <c r="C9" s="22" t="s">
        <v>66</v>
      </c>
    </row>
    <row r="10" spans="1:256" ht="14.4" x14ac:dyDescent="0.3">
      <c r="A10" s="37" t="s">
        <v>17</v>
      </c>
      <c r="B10" s="114" t="s">
        <v>45</v>
      </c>
      <c r="C10" s="22" t="s">
        <v>65</v>
      </c>
    </row>
    <row r="11" spans="1:256" ht="43.2" x14ac:dyDescent="0.3">
      <c r="A11" s="37" t="s">
        <v>55</v>
      </c>
      <c r="B11" s="114" t="s">
        <v>45</v>
      </c>
      <c r="C11" s="22" t="s">
        <v>249</v>
      </c>
    </row>
    <row r="12" spans="1:256" ht="14.4" x14ac:dyDescent="0.3">
      <c r="A12" s="37" t="s">
        <v>47</v>
      </c>
      <c r="B12" s="113" t="s">
        <v>56</v>
      </c>
      <c r="C12" s="22" t="s">
        <v>57</v>
      </c>
    </row>
    <row r="13" spans="1:256" ht="14.4" x14ac:dyDescent="0.3">
      <c r="A13" s="37" t="s">
        <v>115</v>
      </c>
      <c r="B13" s="114" t="s">
        <v>45</v>
      </c>
      <c r="C13" s="22" t="s">
        <v>58</v>
      </c>
    </row>
    <row r="14" spans="1:256" ht="14.4" x14ac:dyDescent="0.3">
      <c r="A14" s="37" t="s">
        <v>116</v>
      </c>
      <c r="B14" s="113" t="s">
        <v>56</v>
      </c>
      <c r="C14" s="22" t="s">
        <v>59</v>
      </c>
    </row>
    <row r="15" spans="1:256" ht="14.4" x14ac:dyDescent="0.3">
      <c r="A15" s="37" t="s">
        <v>117</v>
      </c>
      <c r="B15" s="114" t="s">
        <v>45</v>
      </c>
      <c r="C15" s="22" t="s">
        <v>60</v>
      </c>
    </row>
    <row r="16" spans="1:256" ht="28.8" x14ac:dyDescent="0.3">
      <c r="A16" s="37" t="s">
        <v>118</v>
      </c>
      <c r="B16" s="114" t="s">
        <v>45</v>
      </c>
      <c r="C16" s="22" t="s">
        <v>250</v>
      </c>
    </row>
    <row r="17" spans="1:3" ht="14.4" x14ac:dyDescent="0.3">
      <c r="A17" s="37" t="s">
        <v>119</v>
      </c>
      <c r="B17" s="113" t="s">
        <v>61</v>
      </c>
      <c r="C17" s="22" t="s">
        <v>62</v>
      </c>
    </row>
    <row r="18" spans="1:3" ht="14.4" x14ac:dyDescent="0.3">
      <c r="A18" s="37" t="s">
        <v>120</v>
      </c>
      <c r="B18" s="113" t="s">
        <v>61</v>
      </c>
      <c r="C18" s="22" t="s">
        <v>62</v>
      </c>
    </row>
    <row r="19" spans="1:3" ht="14.4" x14ac:dyDescent="0.3">
      <c r="A19" s="37" t="s">
        <v>121</v>
      </c>
      <c r="B19" s="113" t="s">
        <v>56</v>
      </c>
      <c r="C19" s="22" t="s">
        <v>63</v>
      </c>
    </row>
    <row r="20" spans="1:3" ht="28.8" x14ac:dyDescent="0.3">
      <c r="A20" s="37" t="s">
        <v>171</v>
      </c>
      <c r="B20" s="114" t="s">
        <v>45</v>
      </c>
      <c r="C20" s="22" t="s">
        <v>173</v>
      </c>
    </row>
    <row r="21" spans="1:3" ht="14.4" x14ac:dyDescent="0.3">
      <c r="A21" s="37" t="s">
        <v>11</v>
      </c>
      <c r="B21" s="113" t="s">
        <v>61</v>
      </c>
      <c r="C21" s="22" t="s">
        <v>64</v>
      </c>
    </row>
    <row r="22" spans="1:3" ht="14.4" x14ac:dyDescent="0.3">
      <c r="A22" s="37" t="s">
        <v>12</v>
      </c>
      <c r="B22" s="113" t="s">
        <v>61</v>
      </c>
      <c r="C22" s="22" t="s">
        <v>64</v>
      </c>
    </row>
    <row r="23" spans="1:3" ht="14.4" x14ac:dyDescent="0.3">
      <c r="A23" s="37" t="s">
        <v>13</v>
      </c>
      <c r="B23" s="114" t="s">
        <v>45</v>
      </c>
      <c r="C23" s="22" t="s">
        <v>91</v>
      </c>
    </row>
    <row r="24" spans="1:3" ht="14.4" x14ac:dyDescent="0.3">
      <c r="A24" s="37" t="s">
        <v>16</v>
      </c>
      <c r="B24" s="113" t="s">
        <v>61</v>
      </c>
      <c r="C24" s="22" t="s">
        <v>62</v>
      </c>
    </row>
    <row r="25" spans="1:3" ht="14.4" x14ac:dyDescent="0.3">
      <c r="A25" s="37" t="s">
        <v>52</v>
      </c>
      <c r="B25" s="114" t="s">
        <v>45</v>
      </c>
      <c r="C25" s="22" t="s">
        <v>67</v>
      </c>
    </row>
    <row r="26" spans="1:3" ht="14.4" x14ac:dyDescent="0.3">
      <c r="A26" s="37" t="s">
        <v>53</v>
      </c>
      <c r="B26" s="113" t="s">
        <v>61</v>
      </c>
      <c r="C26" s="22" t="s">
        <v>54</v>
      </c>
    </row>
    <row r="27" spans="1:3" s="13" customFormat="1" ht="14.4" x14ac:dyDescent="0.3">
      <c r="A27" s="115" t="s">
        <v>68</v>
      </c>
      <c r="B27" s="119"/>
      <c r="C27" s="120"/>
    </row>
    <row r="28" spans="1:3" ht="14.4" x14ac:dyDescent="0.3">
      <c r="A28" s="37" t="s">
        <v>15</v>
      </c>
      <c r="B28" s="113" t="s">
        <v>61</v>
      </c>
      <c r="C28" s="22" t="s">
        <v>93</v>
      </c>
    </row>
    <row r="29" spans="1:3" ht="14.4" x14ac:dyDescent="0.3">
      <c r="A29" s="37" t="s">
        <v>6</v>
      </c>
      <c r="B29" s="113" t="s">
        <v>61</v>
      </c>
      <c r="C29" s="22" t="s">
        <v>93</v>
      </c>
    </row>
    <row r="30" spans="1:3" ht="14.4" x14ac:dyDescent="0.3">
      <c r="A30" s="37" t="s">
        <v>99</v>
      </c>
      <c r="B30" s="113" t="s">
        <v>61</v>
      </c>
      <c r="C30" s="22" t="s">
        <v>93</v>
      </c>
    </row>
    <row r="31" spans="1:3" ht="28.8" x14ac:dyDescent="0.3">
      <c r="A31" s="37" t="s">
        <v>1</v>
      </c>
      <c r="B31" s="113" t="s">
        <v>56</v>
      </c>
      <c r="C31" s="22" t="s">
        <v>245</v>
      </c>
    </row>
    <row r="32" spans="1:3" ht="14.4" x14ac:dyDescent="0.3">
      <c r="A32" s="37" t="s">
        <v>69</v>
      </c>
      <c r="B32" s="114" t="s">
        <v>45</v>
      </c>
      <c r="C32" s="22" t="s">
        <v>77</v>
      </c>
    </row>
    <row r="33" spans="1:3" ht="14.4" x14ac:dyDescent="0.3">
      <c r="A33" s="37" t="s">
        <v>70</v>
      </c>
      <c r="B33" s="114" t="s">
        <v>45</v>
      </c>
      <c r="C33" s="22" t="s">
        <v>77</v>
      </c>
    </row>
    <row r="34" spans="1:3" ht="14.4" x14ac:dyDescent="0.3">
      <c r="A34" s="37" t="s">
        <v>75</v>
      </c>
      <c r="B34" s="114" t="s">
        <v>45</v>
      </c>
      <c r="C34" s="22" t="s">
        <v>78</v>
      </c>
    </row>
    <row r="35" spans="1:3" ht="28.8" x14ac:dyDescent="0.3">
      <c r="A35" s="37" t="s">
        <v>74</v>
      </c>
      <c r="B35" s="114" t="s">
        <v>45</v>
      </c>
      <c r="C35" s="22" t="s">
        <v>79</v>
      </c>
    </row>
    <row r="36" spans="1:3" ht="14.4" x14ac:dyDescent="0.3">
      <c r="A36" s="37" t="s">
        <v>71</v>
      </c>
      <c r="B36" s="114" t="s">
        <v>45</v>
      </c>
      <c r="C36" s="22" t="s">
        <v>80</v>
      </c>
    </row>
    <row r="37" spans="1:3" ht="14.4" x14ac:dyDescent="0.3">
      <c r="A37" s="37" t="s">
        <v>83</v>
      </c>
      <c r="B37" s="113" t="s">
        <v>61</v>
      </c>
      <c r="C37" s="22" t="s">
        <v>62</v>
      </c>
    </row>
    <row r="38" spans="1:3" ht="14.4" x14ac:dyDescent="0.3">
      <c r="A38" s="37" t="s">
        <v>72</v>
      </c>
      <c r="B38" s="114" t="s">
        <v>45</v>
      </c>
      <c r="C38" s="22" t="s">
        <v>81</v>
      </c>
    </row>
    <row r="39" spans="1:3" ht="14.4" x14ac:dyDescent="0.3">
      <c r="A39" s="37" t="s">
        <v>73</v>
      </c>
      <c r="B39" s="113" t="s">
        <v>61</v>
      </c>
      <c r="C39" s="22" t="s">
        <v>62</v>
      </c>
    </row>
    <row r="40" spans="1:3" ht="14.4" x14ac:dyDescent="0.3">
      <c r="A40" s="37" t="s">
        <v>253</v>
      </c>
      <c r="B40" s="114" t="s">
        <v>45</v>
      </c>
      <c r="C40" s="22" t="s">
        <v>94</v>
      </c>
    </row>
    <row r="41" spans="1:3" ht="14.4" x14ac:dyDescent="0.3">
      <c r="A41" s="37" t="s">
        <v>254</v>
      </c>
      <c r="B41" s="113" t="s">
        <v>61</v>
      </c>
      <c r="C41" s="22" t="s">
        <v>62</v>
      </c>
    </row>
    <row r="42" spans="1:3" ht="28.8" x14ac:dyDescent="0.3">
      <c r="A42" s="37" t="s">
        <v>219</v>
      </c>
      <c r="B42" s="114" t="s">
        <v>45</v>
      </c>
      <c r="C42" s="22" t="s">
        <v>94</v>
      </c>
    </row>
    <row r="43" spans="1:3" ht="14.4" x14ac:dyDescent="0.3">
      <c r="A43" s="37" t="s">
        <v>220</v>
      </c>
      <c r="B43" s="113" t="s">
        <v>61</v>
      </c>
      <c r="C43" s="22" t="s">
        <v>62</v>
      </c>
    </row>
    <row r="44" spans="1:3" ht="33.6" customHeight="1" x14ac:dyDescent="0.3">
      <c r="A44" s="37" t="s">
        <v>251</v>
      </c>
      <c r="B44" s="114" t="s">
        <v>45</v>
      </c>
      <c r="C44" s="22" t="s">
        <v>95</v>
      </c>
    </row>
    <row r="45" spans="1:3" ht="14.4" x14ac:dyDescent="0.3">
      <c r="A45" s="37" t="s">
        <v>252</v>
      </c>
      <c r="B45" s="113" t="s">
        <v>61</v>
      </c>
      <c r="C45" s="22" t="s">
        <v>62</v>
      </c>
    </row>
    <row r="46" spans="1:3" ht="14.4" x14ac:dyDescent="0.3">
      <c r="A46" s="37" t="s">
        <v>33</v>
      </c>
      <c r="B46" s="114" t="s">
        <v>45</v>
      </c>
      <c r="C46" s="22" t="s">
        <v>84</v>
      </c>
    </row>
    <row r="47" spans="1:3" ht="14.4" x14ac:dyDescent="0.3">
      <c r="A47" s="37" t="s">
        <v>34</v>
      </c>
      <c r="B47" s="114" t="s">
        <v>45</v>
      </c>
      <c r="C47" s="22" t="s">
        <v>85</v>
      </c>
    </row>
    <row r="48" spans="1:3" ht="57.6" x14ac:dyDescent="0.3">
      <c r="A48" s="37" t="s">
        <v>35</v>
      </c>
      <c r="B48" s="113" t="s">
        <v>61</v>
      </c>
      <c r="C48" s="22" t="s">
        <v>243</v>
      </c>
    </row>
    <row r="49" spans="1:3" s="13" customFormat="1" ht="14.4" x14ac:dyDescent="0.3">
      <c r="A49" s="115" t="s">
        <v>92</v>
      </c>
      <c r="B49" s="100"/>
      <c r="C49" s="101"/>
    </row>
    <row r="50" spans="1:3" ht="14.4" x14ac:dyDescent="0.3">
      <c r="A50" s="37" t="s">
        <v>15</v>
      </c>
      <c r="B50" s="113" t="s">
        <v>61</v>
      </c>
      <c r="C50" s="22" t="s">
        <v>93</v>
      </c>
    </row>
    <row r="51" spans="1:3" ht="14.4" x14ac:dyDescent="0.3">
      <c r="A51" s="37" t="s">
        <v>6</v>
      </c>
      <c r="B51" s="113" t="s">
        <v>61</v>
      </c>
      <c r="C51" s="22" t="s">
        <v>93</v>
      </c>
    </row>
    <row r="52" spans="1:3" ht="14.4" x14ac:dyDescent="0.3">
      <c r="A52" s="37" t="s">
        <v>99</v>
      </c>
      <c r="B52" s="113" t="s">
        <v>61</v>
      </c>
      <c r="C52" s="22" t="s">
        <v>93</v>
      </c>
    </row>
    <row r="53" spans="1:3" ht="28.8" x14ac:dyDescent="0.3">
      <c r="A53" s="37" t="s">
        <v>1</v>
      </c>
      <c r="B53" s="113" t="s">
        <v>56</v>
      </c>
      <c r="C53" s="22" t="s">
        <v>245</v>
      </c>
    </row>
    <row r="54" spans="1:3" ht="14.4" x14ac:dyDescent="0.3">
      <c r="A54" s="37" t="s">
        <v>26</v>
      </c>
      <c r="B54" s="114" t="s">
        <v>45</v>
      </c>
      <c r="C54" s="22" t="s">
        <v>86</v>
      </c>
    </row>
    <row r="55" spans="1:3" ht="14.4" x14ac:dyDescent="0.3">
      <c r="A55" s="37" t="s">
        <v>87</v>
      </c>
      <c r="B55" s="114" t="s">
        <v>45</v>
      </c>
      <c r="C55" s="22" t="s">
        <v>88</v>
      </c>
    </row>
    <row r="56" spans="1:3" ht="28.8" x14ac:dyDescent="0.3">
      <c r="A56" s="37" t="s">
        <v>31</v>
      </c>
      <c r="B56" s="114" t="s">
        <v>45</v>
      </c>
      <c r="C56" s="22" t="s">
        <v>90</v>
      </c>
    </row>
    <row r="57" spans="1:3" ht="43.2" x14ac:dyDescent="0.3">
      <c r="A57" s="37" t="s">
        <v>36</v>
      </c>
      <c r="B57" s="114" t="s">
        <v>45</v>
      </c>
      <c r="C57" s="22" t="s">
        <v>246</v>
      </c>
    </row>
    <row r="58" spans="1:3" ht="43.2" x14ac:dyDescent="0.3">
      <c r="A58" s="31" t="s">
        <v>247</v>
      </c>
      <c r="B58" s="114" t="s">
        <v>45</v>
      </c>
      <c r="C58" s="22" t="s">
        <v>248</v>
      </c>
    </row>
    <row r="59" spans="1:3" ht="28.8" x14ac:dyDescent="0.3">
      <c r="A59" s="37" t="s">
        <v>89</v>
      </c>
      <c r="B59" s="113" t="s">
        <v>61</v>
      </c>
      <c r="C59" s="22" t="s">
        <v>62</v>
      </c>
    </row>
    <row r="60" spans="1:3" ht="14.4" x14ac:dyDescent="0.3">
      <c r="A60" s="37" t="s">
        <v>33</v>
      </c>
      <c r="B60" s="114" t="s">
        <v>45</v>
      </c>
      <c r="C60" s="22" t="s">
        <v>84</v>
      </c>
    </row>
    <row r="61" spans="1:3" ht="14.4" x14ac:dyDescent="0.3">
      <c r="A61" s="37" t="s">
        <v>34</v>
      </c>
      <c r="B61" s="114" t="s">
        <v>45</v>
      </c>
      <c r="C61" s="22" t="s">
        <v>85</v>
      </c>
    </row>
    <row r="62" spans="1:3" ht="43.2" x14ac:dyDescent="0.3">
      <c r="A62" s="37" t="s">
        <v>35</v>
      </c>
      <c r="B62" s="113" t="s">
        <v>61</v>
      </c>
      <c r="C62" s="22" t="s">
        <v>244</v>
      </c>
    </row>
    <row r="64" spans="1:3" x14ac:dyDescent="0.3">
      <c r="A64" s="179" t="s">
        <v>190</v>
      </c>
      <c r="B64" s="180"/>
      <c r="C64" s="181" t="s">
        <v>191</v>
      </c>
    </row>
    <row r="65" spans="1:3" x14ac:dyDescent="0.3">
      <c r="A65" s="179"/>
      <c r="B65" s="180"/>
      <c r="C65" s="181"/>
    </row>
  </sheetData>
  <sheetProtection algorithmName="SHA-512" hashValue="vdZxnXuV2y3IAsI5R64XOrbg8/KbOGBvLmgiRXentWTfBlySfv6GkqtGa6RFUPa0GI7cOZEbqHx7LnLdCCVlQA==" saltValue="wcyCcsoQ0oysb+l4gubtyA==" spinCount="100000" sheet="1" selectLockedCells="1" selectUnlockedCells="1"/>
  <protectedRanges>
    <protectedRange password="CE88" sqref="A42" name="Tartomány1"/>
    <protectedRange password="CE88" sqref="A43" name="Tartomány1_1"/>
  </protectedRanges>
  <mergeCells count="90">
    <mergeCell ref="IP2:IR2"/>
    <mergeCell ref="IS2:IU2"/>
    <mergeCell ref="A3:C3"/>
    <mergeCell ref="A5:C5"/>
    <mergeCell ref="A64:B65"/>
    <mergeCell ref="C64:C65"/>
    <mergeCell ref="HX2:HZ2"/>
    <mergeCell ref="IA2:IC2"/>
    <mergeCell ref="ID2:IF2"/>
    <mergeCell ref="IG2:II2"/>
    <mergeCell ref="IJ2:IL2"/>
    <mergeCell ref="IM2:IO2"/>
    <mergeCell ref="HF2:HH2"/>
    <mergeCell ref="HI2:HK2"/>
    <mergeCell ref="HL2:HN2"/>
    <mergeCell ref="HO2:HQ2"/>
    <mergeCell ref="HR2:HT2"/>
    <mergeCell ref="HU2:HW2"/>
    <mergeCell ref="GN2:GP2"/>
    <mergeCell ref="GQ2:GS2"/>
    <mergeCell ref="GT2:GV2"/>
    <mergeCell ref="GW2:GY2"/>
    <mergeCell ref="GZ2:HB2"/>
    <mergeCell ref="HC2:HE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A1:C1"/>
    <mergeCell ref="A2:C2"/>
    <mergeCell ref="D2:F2"/>
    <mergeCell ref="G2:I2"/>
    <mergeCell ref="J2:L2"/>
  </mergeCells>
  <pageMargins left="0.70866141732283472" right="0.70866141732283472" top="0.74803149606299213" bottom="0.74803149606299213" header="0.31496062992125984" footer="0.31496062992125984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4"/>
  <sheetViews>
    <sheetView view="pageBreakPreview" topLeftCell="A41" zoomScale="85" zoomScaleNormal="85" zoomScaleSheetLayoutView="85" workbookViewId="0">
      <selection activeCell="D33" sqref="D33"/>
    </sheetView>
  </sheetViews>
  <sheetFormatPr defaultColWidth="8.88671875" defaultRowHeight="14.4" x14ac:dyDescent="0.3"/>
  <cols>
    <col min="1" max="1" width="8" style="18" customWidth="1"/>
    <col min="2" max="2" width="42" style="148" customWidth="1"/>
    <col min="3" max="3" width="63.88671875" style="148" customWidth="1"/>
    <col min="4" max="4" width="43.88671875" style="148" customWidth="1"/>
    <col min="5" max="16384" width="8.88671875" style="12"/>
  </cols>
  <sheetData>
    <row r="1" spans="1:4" ht="165" customHeight="1" x14ac:dyDescent="0.3">
      <c r="A1" s="143"/>
      <c r="B1" s="182" t="s">
        <v>299</v>
      </c>
      <c r="C1" s="182"/>
      <c r="D1" s="182"/>
    </row>
    <row r="2" spans="1:4" ht="38.25" customHeight="1" x14ac:dyDescent="0.3">
      <c r="A2" s="152"/>
      <c r="B2" s="153" t="s">
        <v>122</v>
      </c>
      <c r="C2" s="153" t="s">
        <v>123</v>
      </c>
      <c r="D2" s="153" t="s">
        <v>124</v>
      </c>
    </row>
    <row r="3" spans="1:4" ht="13.8" x14ac:dyDescent="0.3">
      <c r="A3" s="154">
        <v>1</v>
      </c>
      <c r="B3" s="155" t="s">
        <v>125</v>
      </c>
      <c r="C3" s="155"/>
      <c r="D3" s="155"/>
    </row>
    <row r="4" spans="1:4" ht="94.2" customHeight="1" x14ac:dyDescent="0.3">
      <c r="A4" s="156" t="s">
        <v>160</v>
      </c>
      <c r="B4" s="144" t="s">
        <v>206</v>
      </c>
      <c r="C4" s="157" t="s">
        <v>265</v>
      </c>
      <c r="D4" s="157"/>
    </row>
    <row r="5" spans="1:4" ht="103.95" customHeight="1" x14ac:dyDescent="0.3">
      <c r="A5" s="156" t="s">
        <v>161</v>
      </c>
      <c r="B5" s="158" t="s">
        <v>132</v>
      </c>
      <c r="C5" s="157" t="s">
        <v>265</v>
      </c>
      <c r="D5" s="157"/>
    </row>
    <row r="6" spans="1:4" ht="104.4" customHeight="1" x14ac:dyDescent="0.3">
      <c r="A6" s="156" t="s">
        <v>163</v>
      </c>
      <c r="B6" s="158" t="s">
        <v>218</v>
      </c>
      <c r="C6" s="157" t="s">
        <v>265</v>
      </c>
      <c r="D6" s="157" t="s">
        <v>300</v>
      </c>
    </row>
    <row r="7" spans="1:4" ht="127.2" customHeight="1" x14ac:dyDescent="0.3">
      <c r="A7" s="156" t="s">
        <v>162</v>
      </c>
      <c r="B7" s="158" t="s">
        <v>301</v>
      </c>
      <c r="C7" s="157" t="s">
        <v>266</v>
      </c>
      <c r="D7" s="141" t="s">
        <v>267</v>
      </c>
    </row>
    <row r="8" spans="1:4" ht="75.599999999999994" customHeight="1" x14ac:dyDescent="0.3">
      <c r="A8" s="156" t="s">
        <v>164</v>
      </c>
      <c r="B8" s="158" t="s">
        <v>257</v>
      </c>
      <c r="C8" s="157" t="s">
        <v>268</v>
      </c>
      <c r="D8" s="157" t="s">
        <v>169</v>
      </c>
    </row>
    <row r="9" spans="1:4" ht="100.2" customHeight="1" x14ac:dyDescent="0.3">
      <c r="A9" s="156" t="s">
        <v>165</v>
      </c>
      <c r="B9" s="158" t="s">
        <v>221</v>
      </c>
      <c r="C9" s="157" t="s">
        <v>269</v>
      </c>
      <c r="D9" s="157" t="s">
        <v>169</v>
      </c>
    </row>
    <row r="10" spans="1:4" ht="29.4" customHeight="1" x14ac:dyDescent="0.3">
      <c r="A10" s="143"/>
      <c r="B10" s="155" t="s">
        <v>2</v>
      </c>
      <c r="C10" s="155"/>
      <c r="D10" s="155"/>
    </row>
    <row r="11" spans="1:4" ht="13.8" x14ac:dyDescent="0.3">
      <c r="A11" s="154"/>
      <c r="B11" s="159" t="s">
        <v>126</v>
      </c>
      <c r="C11" s="157"/>
      <c r="D11" s="157"/>
    </row>
    <row r="12" spans="1:4" ht="62.4" customHeight="1" x14ac:dyDescent="0.3">
      <c r="A12" s="156" t="s">
        <v>138</v>
      </c>
      <c r="B12" s="144" t="s">
        <v>223</v>
      </c>
      <c r="C12" s="160" t="s">
        <v>270</v>
      </c>
      <c r="D12" s="157"/>
    </row>
    <row r="13" spans="1:4" ht="82.8" x14ac:dyDescent="0.3">
      <c r="A13" s="145" t="s">
        <v>136</v>
      </c>
      <c r="B13" s="144" t="s">
        <v>260</v>
      </c>
      <c r="C13" s="161" t="s">
        <v>271</v>
      </c>
      <c r="D13" s="162" t="s">
        <v>302</v>
      </c>
    </row>
    <row r="14" spans="1:4" ht="69" x14ac:dyDescent="0.3">
      <c r="A14" s="145" t="s">
        <v>137</v>
      </c>
      <c r="B14" s="146" t="s">
        <v>102</v>
      </c>
      <c r="C14" s="160" t="s">
        <v>272</v>
      </c>
      <c r="D14" s="142" t="s">
        <v>236</v>
      </c>
    </row>
    <row r="15" spans="1:4" ht="13.8" x14ac:dyDescent="0.3">
      <c r="A15" s="145" t="s">
        <v>139</v>
      </c>
      <c r="B15" s="159" t="s">
        <v>3</v>
      </c>
      <c r="C15" s="157"/>
      <c r="D15" s="160"/>
    </row>
    <row r="16" spans="1:4" ht="55.2" x14ac:dyDescent="0.3">
      <c r="A16" s="145" t="s">
        <v>140</v>
      </c>
      <c r="B16" s="147" t="s">
        <v>127</v>
      </c>
      <c r="C16" s="157" t="s">
        <v>273</v>
      </c>
      <c r="D16" s="142" t="s">
        <v>274</v>
      </c>
    </row>
    <row r="17" spans="1:4" ht="77.400000000000006" customHeight="1" x14ac:dyDescent="0.3">
      <c r="A17" s="145" t="s">
        <v>141</v>
      </c>
      <c r="B17" s="147" t="s">
        <v>258</v>
      </c>
      <c r="C17" s="157" t="s">
        <v>275</v>
      </c>
      <c r="D17" s="142" t="s">
        <v>276</v>
      </c>
    </row>
    <row r="18" spans="1:4" ht="74.400000000000006" customHeight="1" x14ac:dyDescent="0.3">
      <c r="A18" s="145" t="s">
        <v>142</v>
      </c>
      <c r="B18" s="147" t="s">
        <v>103</v>
      </c>
      <c r="C18" s="141" t="s">
        <v>277</v>
      </c>
      <c r="D18" s="157"/>
    </row>
    <row r="19" spans="1:4" ht="106.2" customHeight="1" x14ac:dyDescent="0.3">
      <c r="A19" s="145" t="s">
        <v>143</v>
      </c>
      <c r="B19" s="147" t="s">
        <v>104</v>
      </c>
      <c r="C19" s="141" t="s">
        <v>278</v>
      </c>
      <c r="D19" s="157"/>
    </row>
    <row r="20" spans="1:4" ht="77.400000000000006" customHeight="1" x14ac:dyDescent="0.3">
      <c r="A20" s="145" t="s">
        <v>144</v>
      </c>
      <c r="B20" s="147" t="s">
        <v>231</v>
      </c>
      <c r="C20" s="141" t="s">
        <v>279</v>
      </c>
      <c r="D20" s="157"/>
    </row>
    <row r="21" spans="1:4" ht="70.2" customHeight="1" x14ac:dyDescent="0.3">
      <c r="A21" s="145" t="s">
        <v>145</v>
      </c>
      <c r="B21" s="147" t="s">
        <v>128</v>
      </c>
      <c r="C21" s="142" t="s">
        <v>280</v>
      </c>
      <c r="D21" s="142" t="s">
        <v>281</v>
      </c>
    </row>
    <row r="22" spans="1:4" ht="80.400000000000006" customHeight="1" x14ac:dyDescent="0.3">
      <c r="A22" s="145" t="s">
        <v>146</v>
      </c>
      <c r="B22" s="147" t="s">
        <v>106</v>
      </c>
      <c r="C22" s="157" t="s">
        <v>279</v>
      </c>
      <c r="D22" s="141" t="s">
        <v>303</v>
      </c>
    </row>
    <row r="23" spans="1:4" ht="75.599999999999994" customHeight="1" x14ac:dyDescent="0.3">
      <c r="A23" s="145" t="s">
        <v>147</v>
      </c>
      <c r="B23" s="147" t="s">
        <v>238</v>
      </c>
      <c r="C23" s="157" t="s">
        <v>275</v>
      </c>
      <c r="D23" s="141"/>
    </row>
    <row r="24" spans="1:4" ht="75" customHeight="1" x14ac:dyDescent="0.3">
      <c r="A24" s="145" t="s">
        <v>148</v>
      </c>
      <c r="B24" s="163" t="s">
        <v>241</v>
      </c>
      <c r="C24" s="157" t="s">
        <v>282</v>
      </c>
      <c r="D24" s="157"/>
    </row>
    <row r="25" spans="1:4" ht="69" x14ac:dyDescent="0.3">
      <c r="A25" s="145" t="s">
        <v>149</v>
      </c>
      <c r="B25" s="147" t="s">
        <v>211</v>
      </c>
      <c r="C25" s="157" t="s">
        <v>242</v>
      </c>
      <c r="D25" s="141" t="s">
        <v>283</v>
      </c>
    </row>
    <row r="26" spans="1:4" ht="76.95" customHeight="1" x14ac:dyDescent="0.3">
      <c r="A26" s="145" t="s">
        <v>150</v>
      </c>
      <c r="B26" s="147" t="s">
        <v>237</v>
      </c>
      <c r="C26" s="157" t="s">
        <v>275</v>
      </c>
      <c r="D26" s="157" t="s">
        <v>239</v>
      </c>
    </row>
    <row r="27" spans="1:4" ht="75" customHeight="1" x14ac:dyDescent="0.3">
      <c r="A27" s="145" t="s">
        <v>151</v>
      </c>
      <c r="B27" s="147" t="s">
        <v>212</v>
      </c>
      <c r="C27" s="157" t="s">
        <v>284</v>
      </c>
      <c r="D27" s="141" t="s">
        <v>283</v>
      </c>
    </row>
    <row r="28" spans="1:4" ht="76.2" customHeight="1" x14ac:dyDescent="0.3">
      <c r="A28" s="145" t="s">
        <v>152</v>
      </c>
      <c r="B28" s="147" t="s">
        <v>226</v>
      </c>
      <c r="C28" s="157" t="s">
        <v>279</v>
      </c>
      <c r="D28" s="157"/>
    </row>
    <row r="29" spans="1:4" ht="73.95" customHeight="1" x14ac:dyDescent="0.3">
      <c r="A29" s="145" t="s">
        <v>153</v>
      </c>
      <c r="B29" s="147" t="s">
        <v>214</v>
      </c>
      <c r="C29" s="157" t="s">
        <v>285</v>
      </c>
      <c r="D29" s="157"/>
    </row>
    <row r="30" spans="1:4" ht="80.400000000000006" customHeight="1" x14ac:dyDescent="0.3">
      <c r="A30" s="145" t="s">
        <v>227</v>
      </c>
      <c r="B30" s="147" t="s">
        <v>297</v>
      </c>
      <c r="C30" s="157" t="s">
        <v>286</v>
      </c>
      <c r="D30" s="157"/>
    </row>
    <row r="31" spans="1:4" ht="77.400000000000006" customHeight="1" x14ac:dyDescent="0.3">
      <c r="A31" s="145" t="s">
        <v>228</v>
      </c>
      <c r="B31" s="147" t="s">
        <v>130</v>
      </c>
      <c r="C31" s="157" t="s">
        <v>279</v>
      </c>
      <c r="D31" s="142" t="s">
        <v>256</v>
      </c>
    </row>
    <row r="32" spans="1:4" ht="13.8" x14ac:dyDescent="0.3">
      <c r="A32" s="145" t="s">
        <v>154</v>
      </c>
      <c r="B32" s="149" t="s">
        <v>14</v>
      </c>
      <c r="C32" s="141"/>
      <c r="D32" s="141"/>
    </row>
    <row r="33" spans="1:4" ht="96.6" x14ac:dyDescent="0.3">
      <c r="A33" s="145" t="s">
        <v>232</v>
      </c>
      <c r="B33" s="147" t="s">
        <v>14</v>
      </c>
      <c r="C33" s="164" t="s">
        <v>129</v>
      </c>
      <c r="D33" s="141" t="s">
        <v>306</v>
      </c>
    </row>
    <row r="34" spans="1:4" ht="27.6" x14ac:dyDescent="0.3">
      <c r="A34" s="145" t="s">
        <v>230</v>
      </c>
      <c r="B34" s="149" t="s">
        <v>229</v>
      </c>
      <c r="C34" s="141"/>
      <c r="D34" s="141"/>
    </row>
    <row r="35" spans="1:4" ht="151.80000000000001" x14ac:dyDescent="0.3">
      <c r="A35" s="145" t="s">
        <v>233</v>
      </c>
      <c r="B35" s="150" t="s">
        <v>298</v>
      </c>
      <c r="C35" s="157" t="s">
        <v>287</v>
      </c>
      <c r="D35" s="142" t="s">
        <v>304</v>
      </c>
    </row>
    <row r="36" spans="1:4" ht="13.8" x14ac:dyDescent="0.3">
      <c r="A36" s="145" t="s">
        <v>235</v>
      </c>
      <c r="B36" s="165" t="s">
        <v>107</v>
      </c>
      <c r="C36" s="141"/>
      <c r="D36" s="157"/>
    </row>
    <row r="37" spans="1:4" ht="69" x14ac:dyDescent="0.3">
      <c r="A37" s="156" t="s">
        <v>234</v>
      </c>
      <c r="B37" s="147" t="s">
        <v>107</v>
      </c>
      <c r="C37" s="157" t="s">
        <v>290</v>
      </c>
      <c r="D37" s="160" t="s">
        <v>224</v>
      </c>
    </row>
    <row r="38" spans="1:4" ht="13.8" x14ac:dyDescent="0.3">
      <c r="A38" s="166">
        <v>3</v>
      </c>
      <c r="B38" s="155" t="s">
        <v>131</v>
      </c>
      <c r="C38" s="155"/>
      <c r="D38" s="167"/>
    </row>
    <row r="39" spans="1:4" ht="91.2" customHeight="1" x14ac:dyDescent="0.3">
      <c r="A39" s="145" t="s">
        <v>155</v>
      </c>
      <c r="B39" s="147" t="s">
        <v>240</v>
      </c>
      <c r="C39" s="157" t="s">
        <v>291</v>
      </c>
      <c r="D39" s="141"/>
    </row>
    <row r="40" spans="1:4" ht="276" x14ac:dyDescent="0.3">
      <c r="A40" s="145" t="s">
        <v>156</v>
      </c>
      <c r="B40" s="151" t="s">
        <v>108</v>
      </c>
      <c r="C40" s="157" t="s">
        <v>288</v>
      </c>
      <c r="D40" s="157" t="s">
        <v>289</v>
      </c>
    </row>
    <row r="41" spans="1:4" ht="103.95" customHeight="1" x14ac:dyDescent="0.3">
      <c r="A41" s="145" t="s">
        <v>157</v>
      </c>
      <c r="B41" s="151" t="s">
        <v>109</v>
      </c>
      <c r="C41" s="157" t="s">
        <v>292</v>
      </c>
      <c r="D41" s="141" t="s">
        <v>293</v>
      </c>
    </row>
    <row r="42" spans="1:4" ht="99" customHeight="1" x14ac:dyDescent="0.3">
      <c r="A42" s="145" t="s">
        <v>158</v>
      </c>
      <c r="B42" s="151" t="s">
        <v>110</v>
      </c>
      <c r="C42" s="157" t="s">
        <v>294</v>
      </c>
      <c r="D42" s="141" t="s">
        <v>166</v>
      </c>
    </row>
    <row r="43" spans="1:4" ht="103.2" customHeight="1" x14ac:dyDescent="0.3">
      <c r="A43" s="145" t="s">
        <v>159</v>
      </c>
      <c r="B43" s="151" t="s">
        <v>134</v>
      </c>
      <c r="C43" s="157" t="s">
        <v>295</v>
      </c>
      <c r="D43" s="141"/>
    </row>
    <row r="44" spans="1:4" ht="104.4" customHeight="1" x14ac:dyDescent="0.3">
      <c r="A44" s="145" t="s">
        <v>264</v>
      </c>
      <c r="B44" s="151" t="s">
        <v>112</v>
      </c>
      <c r="C44" s="157" t="s">
        <v>296</v>
      </c>
      <c r="D44" s="157" t="s">
        <v>255</v>
      </c>
    </row>
  </sheetData>
  <sheetProtection selectLockedCells="1" selectUnlockedCells="1"/>
  <mergeCells count="1">
    <mergeCell ref="B1:D1"/>
  </mergeCells>
  <phoneticPr fontId="43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Header xml:space="preserve">&amp;C&amp;"-,Félkövér"&amp;11SEGÉDLET
 a pénzügyi elszámolások elkészítéséhez &amp;"Arial,Normál"&amp;10
</oddHeader>
  </headerFooter>
  <ignoredErrors>
    <ignoredError sqref="A13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68"/>
  <sheetViews>
    <sheetView view="pageBreakPreview" topLeftCell="A37" zoomScale="85" zoomScaleNormal="100" zoomScaleSheetLayoutView="85" workbookViewId="0">
      <selection activeCell="B67" sqref="B67:F67"/>
    </sheetView>
  </sheetViews>
  <sheetFormatPr defaultColWidth="9.109375" defaultRowHeight="13.2" x14ac:dyDescent="0.25"/>
  <cols>
    <col min="2" max="2" width="65" customWidth="1"/>
    <col min="3" max="3" width="20.33203125" customWidth="1"/>
    <col min="4" max="4" width="21.44140625" customWidth="1"/>
    <col min="5" max="5" width="15" customWidth="1"/>
    <col min="6" max="6" width="14.6640625" bestFit="1" customWidth="1"/>
    <col min="7" max="7" width="9.109375" customWidth="1"/>
    <col min="8" max="10" width="9.109375" hidden="1" customWidth="1"/>
  </cols>
  <sheetData>
    <row r="1" spans="2:11" ht="89.25" customHeight="1" x14ac:dyDescent="0.25"/>
    <row r="2" spans="2:11" ht="21" x14ac:dyDescent="0.3">
      <c r="B2" s="183" t="s">
        <v>96</v>
      </c>
      <c r="C2" s="183"/>
      <c r="D2" s="183"/>
      <c r="E2" s="183"/>
      <c r="F2" s="79"/>
      <c r="G2" s="79"/>
      <c r="H2" s="79"/>
      <c r="I2" s="79"/>
      <c r="J2" s="79"/>
      <c r="K2" s="79"/>
    </row>
    <row r="3" spans="2:11" ht="17.25" customHeight="1" x14ac:dyDescent="0.3">
      <c r="B3" s="184" t="s">
        <v>135</v>
      </c>
      <c r="C3" s="184"/>
      <c r="D3" s="184"/>
      <c r="E3" s="184"/>
      <c r="F3" s="79"/>
      <c r="G3" s="79"/>
      <c r="H3" s="79"/>
      <c r="I3" s="79"/>
      <c r="J3" s="79"/>
      <c r="K3" s="79"/>
    </row>
    <row r="4" spans="2:11" ht="21" x14ac:dyDescent="0.35">
      <c r="B4" s="80"/>
      <c r="C4" s="80"/>
      <c r="D4" s="80"/>
      <c r="E4" s="80"/>
      <c r="F4" s="79"/>
      <c r="G4" s="79"/>
      <c r="H4" s="79"/>
      <c r="I4" s="79"/>
      <c r="J4" s="79"/>
      <c r="K4" s="79"/>
    </row>
    <row r="5" spans="2:11" ht="14.4" x14ac:dyDescent="0.3">
      <c r="B5" s="33" t="s">
        <v>6</v>
      </c>
      <c r="C5" s="192"/>
      <c r="D5" s="192"/>
      <c r="E5" s="192"/>
    </row>
    <row r="6" spans="2:11" ht="14.4" x14ac:dyDescent="0.3">
      <c r="B6" s="33" t="s">
        <v>100</v>
      </c>
      <c r="C6" s="185"/>
      <c r="D6" s="185"/>
      <c r="E6" s="185"/>
    </row>
    <row r="7" spans="2:11" ht="14.4" x14ac:dyDescent="0.3">
      <c r="B7" s="22" t="s">
        <v>99</v>
      </c>
      <c r="C7" s="186"/>
      <c r="D7" s="186"/>
      <c r="E7" s="186"/>
    </row>
    <row r="8" spans="2:11" ht="14.4" x14ac:dyDescent="0.3">
      <c r="B8" s="33" t="s">
        <v>17</v>
      </c>
      <c r="C8" s="34"/>
      <c r="D8" s="76"/>
      <c r="E8" s="76"/>
    </row>
    <row r="9" spans="2:11" ht="14.4" x14ac:dyDescent="0.3">
      <c r="B9" s="35" t="s">
        <v>179</v>
      </c>
      <c r="C9" s="36"/>
      <c r="D9" s="76"/>
      <c r="E9" s="76"/>
    </row>
    <row r="10" spans="2:11" ht="14.4" x14ac:dyDescent="0.3">
      <c r="B10" s="37" t="s">
        <v>178</v>
      </c>
      <c r="C10" s="193"/>
      <c r="D10" s="193"/>
      <c r="E10" s="193"/>
      <c r="F10" s="193"/>
    </row>
    <row r="11" spans="2:11" ht="17.25" customHeight="1" x14ac:dyDescent="0.3">
      <c r="B11" s="22" t="s">
        <v>7</v>
      </c>
      <c r="C11" s="194"/>
      <c r="D11" s="194"/>
      <c r="E11" s="194"/>
      <c r="F11" s="194"/>
    </row>
    <row r="12" spans="2:11" ht="14.4" x14ac:dyDescent="0.3">
      <c r="B12" s="22" t="s">
        <v>5</v>
      </c>
      <c r="C12" s="193"/>
      <c r="D12" s="193"/>
      <c r="E12" s="193"/>
      <c r="F12" s="193"/>
    </row>
    <row r="13" spans="2:11" ht="14.4" x14ac:dyDescent="0.3">
      <c r="B13" s="22" t="s">
        <v>55</v>
      </c>
      <c r="C13" s="38">
        <v>100</v>
      </c>
      <c r="D13" s="197" t="s">
        <v>47</v>
      </c>
      <c r="E13" s="197"/>
      <c r="F13" s="39" t="s">
        <v>25</v>
      </c>
      <c r="H13" s="11" t="s">
        <v>38</v>
      </c>
      <c r="I13" t="s">
        <v>185</v>
      </c>
      <c r="J13" s="11" t="s">
        <v>39</v>
      </c>
    </row>
    <row r="14" spans="2:11" ht="14.4" x14ac:dyDescent="0.3">
      <c r="B14" s="22" t="s">
        <v>115</v>
      </c>
      <c r="C14" s="140"/>
      <c r="D14" s="190" t="s">
        <v>116</v>
      </c>
      <c r="E14" s="190"/>
      <c r="F14" s="39" t="s">
        <v>25</v>
      </c>
      <c r="H14" s="11" t="s">
        <v>39</v>
      </c>
      <c r="I14" t="s">
        <v>45</v>
      </c>
      <c r="J14" s="11" t="s">
        <v>41</v>
      </c>
    </row>
    <row r="15" spans="2:11" ht="14.4" x14ac:dyDescent="0.3">
      <c r="B15" s="22" t="s">
        <v>117</v>
      </c>
      <c r="C15" s="140"/>
      <c r="D15" s="190" t="s">
        <v>118</v>
      </c>
      <c r="E15" s="190"/>
      <c r="F15" s="40">
        <v>1</v>
      </c>
      <c r="H15" s="11" t="s">
        <v>25</v>
      </c>
      <c r="J15" s="11" t="s">
        <v>25</v>
      </c>
    </row>
    <row r="16" spans="2:11" ht="14.4" x14ac:dyDescent="0.3">
      <c r="B16" s="28" t="s">
        <v>183</v>
      </c>
      <c r="C16" s="29">
        <f>+C13*F15</f>
        <v>100</v>
      </c>
      <c r="D16" s="191" t="s">
        <v>184</v>
      </c>
      <c r="E16" s="191"/>
      <c r="F16" s="29">
        <f>C8/C16</f>
        <v>0</v>
      </c>
      <c r="H16" s="11" t="s">
        <v>193</v>
      </c>
      <c r="J16" s="11" t="s">
        <v>42</v>
      </c>
    </row>
    <row r="17" spans="2:10" ht="14.4" x14ac:dyDescent="0.3">
      <c r="B17" s="28" t="s">
        <v>8</v>
      </c>
      <c r="C17" s="77" t="s">
        <v>185</v>
      </c>
      <c r="D17" s="28"/>
      <c r="E17" s="81"/>
      <c r="H17" s="11" t="s">
        <v>194</v>
      </c>
      <c r="J17" s="11" t="s">
        <v>43</v>
      </c>
    </row>
    <row r="18" spans="2:10" ht="15" customHeight="1" x14ac:dyDescent="0.3">
      <c r="B18" s="27" t="s">
        <v>170</v>
      </c>
      <c r="C18" s="78">
        <v>0</v>
      </c>
      <c r="D18" s="27"/>
      <c r="E18" s="82"/>
      <c r="H18" s="11" t="s">
        <v>167</v>
      </c>
      <c r="J18" s="11" t="s">
        <v>167</v>
      </c>
    </row>
    <row r="19" spans="2:10" ht="14.4" x14ac:dyDescent="0.25">
      <c r="H19" s="11" t="s">
        <v>195</v>
      </c>
      <c r="J19" s="11" t="s">
        <v>44</v>
      </c>
    </row>
    <row r="20" spans="2:10" ht="14.4" x14ac:dyDescent="0.3">
      <c r="B20" s="187" t="s">
        <v>9</v>
      </c>
      <c r="C20" s="188"/>
      <c r="D20" s="188"/>
      <c r="E20" s="188"/>
      <c r="F20" s="189"/>
      <c r="H20" s="11" t="s">
        <v>196</v>
      </c>
      <c r="J20" s="11" t="s">
        <v>193</v>
      </c>
    </row>
    <row r="21" spans="2:10" ht="28.8" x14ac:dyDescent="0.3">
      <c r="B21" s="91" t="s">
        <v>10</v>
      </c>
      <c r="C21" s="92" t="s">
        <v>11</v>
      </c>
      <c r="D21" s="92" t="s">
        <v>12</v>
      </c>
      <c r="E21" s="92" t="s">
        <v>13</v>
      </c>
      <c r="F21" s="92" t="s">
        <v>189</v>
      </c>
      <c r="H21" s="11" t="s">
        <v>197</v>
      </c>
      <c r="J21" s="11" t="s">
        <v>194</v>
      </c>
    </row>
    <row r="22" spans="2:10" ht="28.8" x14ac:dyDescent="0.3">
      <c r="B22" s="106" t="s">
        <v>206</v>
      </c>
      <c r="C22" s="83">
        <f>SUMIF(személyi!$B$8:$B$200,$B$22,személyi!$O$8:$O$200)</f>
        <v>0</v>
      </c>
      <c r="D22" s="83">
        <f>SUMIF(személyi!$B$8:$B$200,$B$22,személyi!$P$8:$P$200)</f>
        <v>0</v>
      </c>
      <c r="E22" s="123">
        <v>0</v>
      </c>
      <c r="F22" s="85" t="str">
        <f>IF(E22&gt;0,(D22/E22)-1,"")</f>
        <v/>
      </c>
      <c r="H22" s="11" t="s">
        <v>198</v>
      </c>
      <c r="J22" s="11" t="s">
        <v>38</v>
      </c>
    </row>
    <row r="23" spans="2:10" ht="14.4" x14ac:dyDescent="0.3">
      <c r="B23" s="106" t="s">
        <v>204</v>
      </c>
      <c r="C23" s="83">
        <f>SUMIF(személyi!$B$8:$B$200,$B$23,személyi!$O$8:$O$200)</f>
        <v>0</v>
      </c>
      <c r="D23" s="83">
        <f>SUMIF(személyi!$B$8:$B$200,$B$23,személyi!$P$8:$P$200)</f>
        <v>0</v>
      </c>
      <c r="E23" s="123">
        <v>0</v>
      </c>
      <c r="F23" s="85" t="str">
        <f t="shared" ref="F23:F51" si="0">IF(E23&gt;0,(D23/E23)-1,"")</f>
        <v/>
      </c>
      <c r="H23" s="11" t="s">
        <v>199</v>
      </c>
      <c r="J23" s="11" t="s">
        <v>195</v>
      </c>
    </row>
    <row r="24" spans="2:10" ht="14.4" x14ac:dyDescent="0.3">
      <c r="B24" s="106" t="s">
        <v>205</v>
      </c>
      <c r="C24" s="83">
        <f>SUMIF(személyi!$B$8:$B$200,$B$24,személyi!$O$8:$O$200)</f>
        <v>0</v>
      </c>
      <c r="D24" s="83">
        <f>SUMIF(személyi!$B$8:$B$200,$B$24,személyi!$P$8:$P$200)</f>
        <v>0</v>
      </c>
      <c r="E24" s="123">
        <v>0</v>
      </c>
      <c r="F24" s="85" t="str">
        <f t="shared" si="0"/>
        <v/>
      </c>
      <c r="H24" s="11" t="s">
        <v>200</v>
      </c>
      <c r="J24" s="11" t="s">
        <v>196</v>
      </c>
    </row>
    <row r="25" spans="2:10" ht="14.4" x14ac:dyDescent="0.3">
      <c r="B25" s="106" t="s">
        <v>101</v>
      </c>
      <c r="C25" s="83">
        <f>SUMIF(személyi!$B$8:$B$200,$B$25,személyi!$O$8:$O$200)</f>
        <v>0</v>
      </c>
      <c r="D25" s="83">
        <f>SUMIF(személyi!$B$8:$B$200,$B$25,személyi!$P$8:$P$200)</f>
        <v>0</v>
      </c>
      <c r="E25" s="123">
        <v>0</v>
      </c>
      <c r="F25" s="85" t="str">
        <f t="shared" si="0"/>
        <v/>
      </c>
      <c r="H25" s="11" t="s">
        <v>202</v>
      </c>
      <c r="J25" s="11" t="s">
        <v>198</v>
      </c>
    </row>
    <row r="26" spans="2:10" ht="14.4" x14ac:dyDescent="0.3">
      <c r="B26" s="111" t="s">
        <v>168</v>
      </c>
      <c r="C26" s="83">
        <f>SUMIF(személyi!$B$8:$B$200,$B$26,személyi!$O$8:$O$200)</f>
        <v>0</v>
      </c>
      <c r="D26" s="83">
        <f>SUMIF(személyi!$B$8:$B$200,$B$25,személyi!$P$8:$P$200)</f>
        <v>0</v>
      </c>
      <c r="E26" s="123">
        <v>0</v>
      </c>
      <c r="F26" s="85" t="str">
        <f t="shared" si="0"/>
        <v/>
      </c>
      <c r="H26" s="11"/>
      <c r="J26" s="11"/>
    </row>
    <row r="27" spans="2:10" ht="14.4" x14ac:dyDescent="0.3">
      <c r="B27" s="106" t="s">
        <v>207</v>
      </c>
      <c r="C27" s="83">
        <f>SUMIF(személyi!$B$8:$B$200,$B$27,személyi!$O$8:$O$200)</f>
        <v>0</v>
      </c>
      <c r="D27" s="83">
        <f>SUMIF(személyi!$B$8:$B$200,$B$27,személyi!$P$8:$P$200)</f>
        <v>0</v>
      </c>
      <c r="E27" s="123">
        <v>0</v>
      </c>
      <c r="F27" s="85" t="str">
        <f t="shared" si="0"/>
        <v/>
      </c>
      <c r="H27" s="11" t="s">
        <v>40</v>
      </c>
      <c r="J27" s="11" t="s">
        <v>40</v>
      </c>
    </row>
    <row r="28" spans="2:10" ht="14.4" x14ac:dyDescent="0.3">
      <c r="B28" s="93" t="s">
        <v>186</v>
      </c>
      <c r="C28" s="94">
        <f>SUM(C22:C27)</f>
        <v>0</v>
      </c>
      <c r="D28" s="95">
        <f>SUM(D22:D27)</f>
        <v>0</v>
      </c>
      <c r="E28" s="95">
        <f>SUM(E22:E27)</f>
        <v>0</v>
      </c>
      <c r="F28" s="96" t="str">
        <f t="shared" si="0"/>
        <v/>
      </c>
      <c r="J28" s="11" t="s">
        <v>200</v>
      </c>
    </row>
    <row r="29" spans="2:10" ht="14.4" x14ac:dyDescent="0.3">
      <c r="B29" s="109" t="s">
        <v>208</v>
      </c>
      <c r="C29" s="83">
        <f>SUMIF(dologi!$B$8:$B$200,$B29,dologi!$I$8:$I$200)</f>
        <v>1</v>
      </c>
      <c r="D29" s="83">
        <f>SUMIF(dologi!$B$8:$B$200,$B29,dologi!$J$8:$J$200)</f>
        <v>0</v>
      </c>
      <c r="E29" s="123">
        <v>0</v>
      </c>
      <c r="F29" s="85" t="str">
        <f t="shared" si="0"/>
        <v/>
      </c>
      <c r="J29" s="11" t="s">
        <v>201</v>
      </c>
    </row>
    <row r="30" spans="2:10" ht="28.8" x14ac:dyDescent="0.3">
      <c r="B30" s="121" t="s">
        <v>260</v>
      </c>
      <c r="C30" s="83">
        <f>SUMIF(dologi!$B$8:$B$200,$B30,dologi!$I$8:$I$200)</f>
        <v>0</v>
      </c>
      <c r="D30" s="83">
        <f>SUMIF(dologi!$B$8:$B$200,$B30,dologi!$J$8:$J$200)</f>
        <v>0</v>
      </c>
      <c r="E30" s="123">
        <v>0</v>
      </c>
      <c r="F30" s="85" t="str">
        <f t="shared" si="0"/>
        <v/>
      </c>
      <c r="J30" s="11" t="s">
        <v>202</v>
      </c>
    </row>
    <row r="31" spans="2:10" ht="14.4" x14ac:dyDescent="0.3">
      <c r="B31" s="109" t="s">
        <v>102</v>
      </c>
      <c r="C31" s="83">
        <f>SUMIF(dologi!$B$8:$B$200,$B31,dologi!$I$8:$I$200)</f>
        <v>0</v>
      </c>
      <c r="D31" s="83">
        <f>SUMIF(dologi!$B$8:$B$200,$B31,dologi!$J$8:$J$200)</f>
        <v>0</v>
      </c>
      <c r="E31" s="123">
        <v>0</v>
      </c>
      <c r="F31" s="85" t="str">
        <f t="shared" si="0"/>
        <v/>
      </c>
      <c r="J31" s="11" t="s">
        <v>199</v>
      </c>
    </row>
    <row r="32" spans="2:10" ht="14.4" x14ac:dyDescent="0.3">
      <c r="B32" s="109" t="s">
        <v>211</v>
      </c>
      <c r="C32" s="83">
        <f>SUMIF(dologi!$B$8:$B$200,$B32,dologi!$I$8:$I$200)</f>
        <v>0</v>
      </c>
      <c r="D32" s="83">
        <f>SUMIF(dologi!$B$8:$B$200,$B32,dologi!$J$8:$J$200)</f>
        <v>0</v>
      </c>
      <c r="E32" s="123">
        <v>0</v>
      </c>
      <c r="F32" s="85" t="str">
        <f t="shared" si="0"/>
        <v/>
      </c>
    </row>
    <row r="33" spans="2:6" ht="14.4" x14ac:dyDescent="0.3">
      <c r="B33" s="110" t="s">
        <v>214</v>
      </c>
      <c r="C33" s="83">
        <f>SUMIF(dologi!$B$8:$B$200,$B33,dologi!$I$8:$I$200)</f>
        <v>0</v>
      </c>
      <c r="D33" s="83">
        <f>SUMIF(dologi!$B$8:$B$200,$B33,dologi!$J$8:$J$200)</f>
        <v>0</v>
      </c>
      <c r="E33" s="123">
        <v>0</v>
      </c>
      <c r="F33" s="85" t="str">
        <f t="shared" si="0"/>
        <v/>
      </c>
    </row>
    <row r="34" spans="2:6" ht="14.4" x14ac:dyDescent="0.3">
      <c r="B34" s="109" t="s">
        <v>133</v>
      </c>
      <c r="C34" s="83">
        <f>SUMIF(dologi!$B$8:$B$200,$B34,dologi!$I$8:$I$200)</f>
        <v>0</v>
      </c>
      <c r="D34" s="83">
        <f>SUMIF(dologi!$B$8:$B$200,$B34,dologi!$J$8:$J$200)</f>
        <v>0</v>
      </c>
      <c r="E34" s="123">
        <v>0</v>
      </c>
      <c r="F34" s="85" t="str">
        <f t="shared" si="0"/>
        <v/>
      </c>
    </row>
    <row r="35" spans="2:6" ht="28.8" x14ac:dyDescent="0.3">
      <c r="B35" s="121" t="s">
        <v>258</v>
      </c>
      <c r="C35" s="83">
        <f>SUMIF(dologi!$B$8:$B$200,$B35,dologi!$I$8:$I$200)</f>
        <v>0</v>
      </c>
      <c r="D35" s="83">
        <f>SUMIF(dologi!$B$8:$B$200,$B35,dologi!$J$8:$J$200)</f>
        <v>0</v>
      </c>
      <c r="E35" s="123">
        <v>0</v>
      </c>
      <c r="F35" s="85" t="str">
        <f t="shared" si="0"/>
        <v/>
      </c>
    </row>
    <row r="36" spans="2:6" ht="14.4" x14ac:dyDescent="0.3">
      <c r="B36" s="109" t="s">
        <v>103</v>
      </c>
      <c r="C36" s="83">
        <f>SUMIF(dologi!$B$8:$B$200,$B36,dologi!$I$8:$I$200)</f>
        <v>0</v>
      </c>
      <c r="D36" s="83">
        <f>SUMIF(dologi!$B$8:$B$200,$B36,dologi!$J$8:$J$200)</f>
        <v>0</v>
      </c>
      <c r="E36" s="123">
        <v>0</v>
      </c>
      <c r="F36" s="85" t="str">
        <f t="shared" si="0"/>
        <v/>
      </c>
    </row>
    <row r="37" spans="2:6" ht="14.4" x14ac:dyDescent="0.3">
      <c r="B37" s="109" t="s">
        <v>104</v>
      </c>
      <c r="C37" s="83">
        <f>SUMIF(dologi!$B$8:$B$200,$B37,dologi!$I$8:$I$200)</f>
        <v>0</v>
      </c>
      <c r="D37" s="83">
        <f>SUMIF(dologi!$B$8:$B$200,$B37,dologi!$J$8:$J$200)</f>
        <v>0</v>
      </c>
      <c r="E37" s="123">
        <v>0</v>
      </c>
      <c r="F37" s="85" t="str">
        <f t="shared" si="0"/>
        <v/>
      </c>
    </row>
    <row r="38" spans="2:6" ht="14.4" x14ac:dyDescent="0.3">
      <c r="B38" s="109" t="s">
        <v>209</v>
      </c>
      <c r="C38" s="83">
        <f>SUMIF(dologi!$B$8:$B$200,$B38,dologi!$I$8:$I$200)</f>
        <v>0</v>
      </c>
      <c r="D38" s="83">
        <f>SUMIF(dologi!$B$8:$B$200,$B38,dologi!$J$8:$J$200)</f>
        <v>0</v>
      </c>
      <c r="E38" s="123">
        <v>0</v>
      </c>
      <c r="F38" s="85" t="str">
        <f t="shared" si="0"/>
        <v/>
      </c>
    </row>
    <row r="39" spans="2:6" ht="14.4" x14ac:dyDescent="0.3">
      <c r="B39" s="109" t="s">
        <v>105</v>
      </c>
      <c r="C39" s="83">
        <f>SUMIF(dologi!$B$8:$B$200,$B39,dologi!$I$8:$I$200)</f>
        <v>0</v>
      </c>
      <c r="D39" s="83">
        <f>SUMIF(dologi!$B$8:$B$200,$B39,dologi!$J$8:$J$200)</f>
        <v>0</v>
      </c>
      <c r="E39" s="123">
        <v>0</v>
      </c>
      <c r="F39" s="85" t="str">
        <f t="shared" si="0"/>
        <v/>
      </c>
    </row>
    <row r="40" spans="2:6" ht="14.4" x14ac:dyDescent="0.3">
      <c r="B40" s="109" t="s">
        <v>106</v>
      </c>
      <c r="C40" s="83">
        <f>SUMIF(dologi!$B$8:$B$200,$B40,dologi!$I$8:$I$200)</f>
        <v>0</v>
      </c>
      <c r="D40" s="83">
        <f>SUMIF(dologi!$B$8:$B$200,$B40,dologi!$J$8:$J$200)</f>
        <v>0</v>
      </c>
      <c r="E40" s="123">
        <v>0</v>
      </c>
      <c r="F40" s="85" t="str">
        <f t="shared" si="0"/>
        <v/>
      </c>
    </row>
    <row r="41" spans="2:6" ht="14.4" x14ac:dyDescent="0.3">
      <c r="B41" s="109" t="s">
        <v>210</v>
      </c>
      <c r="C41" s="83">
        <f>SUMIF(dologi!$B$8:$B$200,$B41,dologi!$I$8:$I$200)</f>
        <v>0</v>
      </c>
      <c r="D41" s="83">
        <f>SUMIF(dologi!$B$8:$B$200,$B41,dologi!$J$8:$J$200)</f>
        <v>0</v>
      </c>
      <c r="E41" s="123">
        <v>0</v>
      </c>
      <c r="F41" s="85" t="str">
        <f t="shared" si="0"/>
        <v/>
      </c>
    </row>
    <row r="42" spans="2:6" ht="14.4" x14ac:dyDescent="0.3">
      <c r="B42" s="109" t="s">
        <v>14</v>
      </c>
      <c r="C42" s="83">
        <f>SUMIF(dologi!$B$8:$B$200,$B42,dologi!$I$8:$I$200)</f>
        <v>0</v>
      </c>
      <c r="D42" s="83">
        <f>SUMIF(dologi!$B$8:$B$200,$B42,dologi!$J$8:$J$200)</f>
        <v>0</v>
      </c>
      <c r="E42" s="123">
        <v>0</v>
      </c>
      <c r="F42" s="85" t="str">
        <f t="shared" si="0"/>
        <v/>
      </c>
    </row>
    <row r="43" spans="2:6" ht="14.4" x14ac:dyDescent="0.3">
      <c r="B43" s="109" t="s">
        <v>212</v>
      </c>
      <c r="C43" s="83">
        <f>SUMIF(dologi!$B$8:$B$200,$B43,dologi!$I$8:$I$200)</f>
        <v>0</v>
      </c>
      <c r="D43" s="83">
        <f>SUMIF(dologi!$B$8:$B$200,$B43,dologi!$J$8:$J$200)</f>
        <v>0</v>
      </c>
      <c r="E43" s="123">
        <v>0</v>
      </c>
      <c r="F43" s="85" t="str">
        <f t="shared" si="0"/>
        <v/>
      </c>
    </row>
    <row r="44" spans="2:6" ht="14.4" x14ac:dyDescent="0.3">
      <c r="B44" s="109" t="s">
        <v>4</v>
      </c>
      <c r="C44" s="83">
        <f>SUMIF(dologi!$B$8:$B$200,$B44,dologi!$I$8:$I$200)</f>
        <v>0</v>
      </c>
      <c r="D44" s="83">
        <f>SUMIF(dologi!$B$8:$B$200,$B44,dologi!$J$8:$J$200)</f>
        <v>0</v>
      </c>
      <c r="E44" s="123">
        <v>0</v>
      </c>
      <c r="F44" s="85" t="str">
        <f t="shared" si="0"/>
        <v/>
      </c>
    </row>
    <row r="45" spans="2:6" ht="14.4" x14ac:dyDescent="0.3">
      <c r="B45" s="109" t="s">
        <v>213</v>
      </c>
      <c r="C45" s="83">
        <f>SUMIF(dologi!$B$8:$B$200,$B45,dologi!$I$8:$I$200)</f>
        <v>0</v>
      </c>
      <c r="D45" s="83">
        <f>SUMIF(dologi!$B$8:$B$200,$B45,dologi!$J$8:$J$200)</f>
        <v>0</v>
      </c>
      <c r="E45" s="123">
        <v>0</v>
      </c>
      <c r="F45" s="85" t="str">
        <f t="shared" si="0"/>
        <v/>
      </c>
    </row>
    <row r="46" spans="2:6" ht="14.4" x14ac:dyDescent="0.3">
      <c r="B46" s="109" t="s">
        <v>225</v>
      </c>
      <c r="C46" s="83">
        <f>SUMIF(dologi!$B$8:$B$200,$B46,dologi!$I$8:$I$200)</f>
        <v>0</v>
      </c>
      <c r="D46" s="83">
        <f>SUMIF(dologi!$B$8:$B$200,$B46,dologi!$J$8:$J$200)</f>
        <v>0</v>
      </c>
      <c r="E46" s="123">
        <v>0</v>
      </c>
      <c r="F46" s="85" t="str">
        <f t="shared" si="0"/>
        <v/>
      </c>
    </row>
    <row r="47" spans="2:6" ht="14.4" x14ac:dyDescent="0.3">
      <c r="B47" s="109" t="s">
        <v>215</v>
      </c>
      <c r="C47" s="83">
        <f>SUMIF(dologi!$B$8:$B$200,$B47,dologi!$I$8:$I$200)</f>
        <v>0</v>
      </c>
      <c r="D47" s="83">
        <f>SUMIF(dologi!$B$8:$B$200,$B47,dologi!$J$8:$J$200)</f>
        <v>0</v>
      </c>
      <c r="E47" s="123">
        <v>0</v>
      </c>
      <c r="F47" s="85" t="str">
        <f t="shared" si="0"/>
        <v/>
      </c>
    </row>
    <row r="48" spans="2:6" ht="14.4" x14ac:dyDescent="0.3">
      <c r="B48" s="110" t="s">
        <v>216</v>
      </c>
      <c r="C48" s="83">
        <f>SUMIF(dologi!$B$8:$B$200,$B48,dologi!$I$8:$I$200)</f>
        <v>0</v>
      </c>
      <c r="D48" s="83">
        <f>SUMIF(dologi!$B$8:$B$200,$B48,dologi!$J$8:$J$200)</f>
        <v>0</v>
      </c>
      <c r="E48" s="123">
        <v>0</v>
      </c>
      <c r="F48" s="85" t="str">
        <f t="shared" si="0"/>
        <v/>
      </c>
    </row>
    <row r="49" spans="2:6" ht="14.4" x14ac:dyDescent="0.3">
      <c r="B49" s="110" t="s">
        <v>217</v>
      </c>
      <c r="C49" s="83">
        <f>SUMIF(dologi!$B$8:$B$200,$B49,dologi!$I$8:$I$200)</f>
        <v>0</v>
      </c>
      <c r="D49" s="83">
        <f>SUMIF(dologi!$B$8:$B$200,$B49,dologi!$J$8:$J$200)</f>
        <v>0</v>
      </c>
      <c r="E49" s="123">
        <v>0</v>
      </c>
      <c r="F49" s="85" t="str">
        <f t="shared" si="0"/>
        <v/>
      </c>
    </row>
    <row r="50" spans="2:6" ht="14.4" x14ac:dyDescent="0.3">
      <c r="B50" s="110" t="s">
        <v>130</v>
      </c>
      <c r="C50" s="83">
        <f>SUMIF(dologi!$B$8:$B$200,$B50,dologi!$I$8:$I$200)</f>
        <v>0</v>
      </c>
      <c r="D50" s="83">
        <f>SUMIF(dologi!$B$8:$B$200,$B50,dologi!$J$8:$J$200)</f>
        <v>0</v>
      </c>
      <c r="E50" s="123">
        <v>0</v>
      </c>
      <c r="F50" s="85" t="str">
        <f t="shared" si="0"/>
        <v/>
      </c>
    </row>
    <row r="51" spans="2:6" ht="14.4" x14ac:dyDescent="0.3">
      <c r="B51" s="93" t="s">
        <v>187</v>
      </c>
      <c r="C51" s="94">
        <f>SUM(C29:C50)</f>
        <v>1</v>
      </c>
      <c r="D51" s="95">
        <f>SUM(D29:D50)</f>
        <v>0</v>
      </c>
      <c r="E51" s="95">
        <f>SUM(E29:E50)</f>
        <v>0</v>
      </c>
      <c r="F51" s="96" t="str">
        <f t="shared" si="0"/>
        <v/>
      </c>
    </row>
    <row r="52" spans="2:6" ht="14.4" x14ac:dyDescent="0.3">
      <c r="B52" s="109" t="s">
        <v>108</v>
      </c>
      <c r="C52" s="83">
        <f>SUMIF(felhalmozás!$B$8:$B$201,$B52,felhalmozás!$J$8:$J$201)</f>
        <v>0</v>
      </c>
      <c r="D52" s="83">
        <f>SUMIF(felhalmozás!$B$8:$B$201,$B52,felhalmozás!$K$8:$K$201)</f>
        <v>0</v>
      </c>
      <c r="E52" s="123"/>
      <c r="F52" s="85" t="str">
        <f t="shared" ref="F52:F60" si="1">IF(E52&gt;0,(D52/E52)-1,"")</f>
        <v/>
      </c>
    </row>
    <row r="53" spans="2:6" ht="14.4" x14ac:dyDescent="0.3">
      <c r="B53" s="109" t="s">
        <v>109</v>
      </c>
      <c r="C53" s="83">
        <f>SUMIF(felhalmozás!$B$8:$B$201,$B53,felhalmozás!$J$8:$J$201)</f>
        <v>0</v>
      </c>
      <c r="D53" s="83">
        <f>SUMIF(felhalmozás!$B$8:$B$201,$B53,felhalmozás!$K$8:$K$201)</f>
        <v>0</v>
      </c>
      <c r="E53" s="123"/>
      <c r="F53" s="85" t="str">
        <f t="shared" si="1"/>
        <v/>
      </c>
    </row>
    <row r="54" spans="2:6" ht="14.4" x14ac:dyDescent="0.3">
      <c r="B54" s="109" t="s">
        <v>110</v>
      </c>
      <c r="C54" s="83">
        <f>SUMIF(felhalmozás!$B$8:$B$201,$B54,felhalmozás!$J$8:$J$201)</f>
        <v>0</v>
      </c>
      <c r="D54" s="83">
        <f>SUMIF(felhalmozás!$B$8:$B$201,$B54,felhalmozás!$K$8:$K$201)</f>
        <v>0</v>
      </c>
      <c r="E54" s="123"/>
      <c r="F54" s="85" t="str">
        <f t="shared" si="1"/>
        <v/>
      </c>
    </row>
    <row r="55" spans="2:6" ht="14.4" x14ac:dyDescent="0.3">
      <c r="B55" s="109" t="s">
        <v>111</v>
      </c>
      <c r="C55" s="83">
        <f>SUMIF(felhalmozás!$B$8:$B$201,$B55,felhalmozás!$J$8:$J$201)</f>
        <v>0</v>
      </c>
      <c r="D55" s="83">
        <f>SUMIF(felhalmozás!$B$8:$B$201,$B55,felhalmozás!$K$8:$K$201)</f>
        <v>0</v>
      </c>
      <c r="E55" s="123"/>
      <c r="F55" s="85" t="str">
        <f t="shared" si="1"/>
        <v/>
      </c>
    </row>
    <row r="56" spans="2:6" ht="14.4" x14ac:dyDescent="0.3">
      <c r="B56" s="109" t="s">
        <v>259</v>
      </c>
      <c r="C56" s="83">
        <f>SUMIF(felhalmozás!$B$8:$B$201,$B56,felhalmozás!$J$8:$J$201)</f>
        <v>0</v>
      </c>
      <c r="D56" s="83">
        <f>SUMIF(felhalmozás!$B$8:$B$201,$B56,felhalmozás!$K$8:$K$201)</f>
        <v>0</v>
      </c>
      <c r="E56" s="123"/>
      <c r="F56" s="85" t="str">
        <f t="shared" si="1"/>
        <v/>
      </c>
    </row>
    <row r="57" spans="2:6" ht="14.4" x14ac:dyDescent="0.3">
      <c r="B57" s="109" t="s">
        <v>222</v>
      </c>
      <c r="C57" s="83">
        <f>SUMIF(felhalmozás!$B$8:$B$201,$B57,felhalmozás!$J$8:$J$201)</f>
        <v>0</v>
      </c>
      <c r="D57" s="83">
        <f>SUMIF(felhalmozás!$B$8:$B$201,$B57,felhalmozás!$K$8:$K$201)</f>
        <v>0</v>
      </c>
      <c r="E57" s="123"/>
      <c r="F57" s="85" t="str">
        <f t="shared" si="1"/>
        <v/>
      </c>
    </row>
    <row r="58" spans="2:6" ht="14.4" x14ac:dyDescent="0.3">
      <c r="B58" s="109" t="s">
        <v>177</v>
      </c>
      <c r="C58" s="83">
        <f>SUMIF(felhalmozás!$B$8:$B$201,$B58,felhalmozás!$J$8:$J$201)</f>
        <v>0</v>
      </c>
      <c r="D58" s="83">
        <f>SUMIF(felhalmozás!$B$8:$B$201,$B58,felhalmozás!$K$8:$K$201)</f>
        <v>0</v>
      </c>
      <c r="E58" s="123"/>
      <c r="F58" s="85" t="str">
        <f t="shared" si="1"/>
        <v/>
      </c>
    </row>
    <row r="59" spans="2:6" ht="14.4" x14ac:dyDescent="0.3">
      <c r="B59" s="93" t="s">
        <v>188</v>
      </c>
      <c r="C59" s="94">
        <f>SUM(C52:C58)</f>
        <v>0</v>
      </c>
      <c r="D59" s="94">
        <f>SUM(D52:D58)</f>
        <v>0</v>
      </c>
      <c r="E59" s="95">
        <f>SUM(E52:E58)</f>
        <v>0</v>
      </c>
      <c r="F59" s="96" t="str">
        <f t="shared" si="1"/>
        <v/>
      </c>
    </row>
    <row r="60" spans="2:6" ht="14.4" x14ac:dyDescent="0.3">
      <c r="B60" s="91" t="s">
        <v>176</v>
      </c>
      <c r="C60" s="97">
        <f>+C59+C51+C28</f>
        <v>1</v>
      </c>
      <c r="D60" s="98">
        <f>+D59+D51+D28</f>
        <v>0</v>
      </c>
      <c r="E60" s="98">
        <f>+E59+E51+E28</f>
        <v>0</v>
      </c>
      <c r="F60" s="96" t="str">
        <f t="shared" si="1"/>
        <v/>
      </c>
    </row>
    <row r="61" spans="2:6" ht="14.4" x14ac:dyDescent="0.3">
      <c r="B61" s="86" t="s">
        <v>172</v>
      </c>
      <c r="C61" s="87">
        <f>$E$18</f>
        <v>0</v>
      </c>
      <c r="D61" s="88">
        <f>C61*F16</f>
        <v>0</v>
      </c>
      <c r="E61" s="123"/>
      <c r="F61" s="84"/>
    </row>
    <row r="62" spans="2:6" ht="14.4" x14ac:dyDescent="0.3">
      <c r="B62" s="89" t="s">
        <v>16</v>
      </c>
      <c r="C62" s="99">
        <f>IF(($C$16+$E$18)&gt;C60,$C$16+$E$18-C60,0)</f>
        <v>99</v>
      </c>
      <c r="D62" s="99">
        <f>IF(($C$8+($E$18*$F$16))&gt;D60,($C$8+($E$18*$F$16))-D60,0)</f>
        <v>0</v>
      </c>
      <c r="E62" s="84"/>
      <c r="F62" s="84"/>
    </row>
    <row r="64" spans="2:6" ht="15" customHeight="1" x14ac:dyDescent="0.3">
      <c r="B64" s="195" t="s">
        <v>18</v>
      </c>
      <c r="C64" s="195"/>
      <c r="D64" s="195"/>
      <c r="E64" s="195"/>
      <c r="F64" s="195"/>
    </row>
    <row r="65" spans="2:6" ht="33.75" customHeight="1" x14ac:dyDescent="0.3">
      <c r="B65" s="190" t="s">
        <v>180</v>
      </c>
      <c r="C65" s="190"/>
      <c r="D65" s="190"/>
      <c r="E65" s="190"/>
      <c r="F65" s="190"/>
    </row>
    <row r="66" spans="2:6" ht="33" customHeight="1" x14ac:dyDescent="0.3">
      <c r="B66" s="190" t="s">
        <v>182</v>
      </c>
      <c r="C66" s="190"/>
      <c r="D66" s="190"/>
      <c r="E66" s="190"/>
      <c r="F66" s="190"/>
    </row>
    <row r="67" spans="2:6" ht="14.4" x14ac:dyDescent="0.3">
      <c r="B67" s="196" t="s">
        <v>181</v>
      </c>
      <c r="C67" s="196"/>
      <c r="D67" s="196"/>
      <c r="E67" s="196"/>
      <c r="F67" s="196"/>
    </row>
    <row r="68" spans="2:6" ht="14.4" x14ac:dyDescent="0.25">
      <c r="B68" s="90"/>
      <c r="C68" s="90"/>
      <c r="D68" s="90"/>
      <c r="E68" s="90"/>
    </row>
  </sheetData>
  <mergeCells count="17">
    <mergeCell ref="B64:F64"/>
    <mergeCell ref="B65:F65"/>
    <mergeCell ref="B66:F66"/>
    <mergeCell ref="B67:F67"/>
    <mergeCell ref="D13:E13"/>
    <mergeCell ref="B2:E2"/>
    <mergeCell ref="B3:E3"/>
    <mergeCell ref="C6:E6"/>
    <mergeCell ref="C7:E7"/>
    <mergeCell ref="B20:F20"/>
    <mergeCell ref="D14:E14"/>
    <mergeCell ref="D15:E15"/>
    <mergeCell ref="D16:E16"/>
    <mergeCell ref="C5:E5"/>
    <mergeCell ref="C10:F10"/>
    <mergeCell ref="C11:F11"/>
    <mergeCell ref="C12:F12"/>
  </mergeCells>
  <dataValidations count="3">
    <dataValidation type="list" allowBlank="1" showInputMessage="1" showErrorMessage="1" sqref="C17" xr:uid="{00000000-0002-0000-0200-000000000000}">
      <formula1>$I$13:$I$14</formula1>
    </dataValidation>
    <dataValidation type="list" allowBlank="1" showInputMessage="1" showErrorMessage="1" sqref="F13" xr:uid="{00000000-0002-0000-0200-000001000000}">
      <formula1>$H$13:$H$27</formula1>
    </dataValidation>
    <dataValidation type="list" allowBlank="1" showInputMessage="1" showErrorMessage="1" sqref="F14" xr:uid="{00000000-0002-0000-0200-000002000000}">
      <formula1>$J$13:$J$31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&amp;LAláírás, pecsét:
Dátum: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200"/>
  <sheetViews>
    <sheetView zoomScale="55" zoomScaleNormal="55" zoomScaleSheetLayoutView="90" zoomScalePageLayoutView="80" workbookViewId="0">
      <selection activeCell="R9" sqref="R9"/>
    </sheetView>
  </sheetViews>
  <sheetFormatPr defaultColWidth="9.109375" defaultRowHeight="13.8" x14ac:dyDescent="0.25"/>
  <cols>
    <col min="1" max="1" width="9.109375" style="1" customWidth="1"/>
    <col min="2" max="2" width="41" style="1" customWidth="1"/>
    <col min="3" max="4" width="25" style="1" customWidth="1"/>
    <col min="5" max="5" width="16.44140625" style="1" customWidth="1"/>
    <col min="6" max="6" width="13.109375" style="1" customWidth="1"/>
    <col min="7" max="7" width="13.44140625" style="2" customWidth="1"/>
    <col min="8" max="10" width="13.44140625" style="3" customWidth="1"/>
    <col min="11" max="11" width="13.44140625" style="2" customWidth="1"/>
    <col min="12" max="14" width="13.44140625" style="3" customWidth="1"/>
    <col min="15" max="15" width="13.5546875" style="2" customWidth="1"/>
    <col min="16" max="16" width="23.33203125" style="3" customWidth="1"/>
    <col min="17" max="17" width="12.88671875" style="4" customWidth="1"/>
    <col min="18" max="18" width="12.33203125" style="20" customWidth="1"/>
    <col min="19" max="19" width="12.6640625" style="1" customWidth="1"/>
    <col min="20" max="20" width="9.109375" style="1"/>
    <col min="21" max="21" width="8.88671875" style="1" customWidth="1"/>
    <col min="22" max="22" width="45.109375" style="1" hidden="1" customWidth="1"/>
    <col min="23" max="16384" width="9.109375" style="1"/>
  </cols>
  <sheetData>
    <row r="1" spans="1:22" ht="82.95" customHeight="1" thickBot="1" x14ac:dyDescent="0.3"/>
    <row r="2" spans="1:22" ht="21" customHeight="1" x14ac:dyDescent="0.25">
      <c r="A2" s="204" t="s">
        <v>15</v>
      </c>
      <c r="B2" s="205"/>
      <c r="C2" s="210">
        <f>'Összesítő tábla'!C6:E6</f>
        <v>0</v>
      </c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2"/>
      <c r="R2" s="212"/>
      <c r="S2" s="213"/>
    </row>
    <row r="3" spans="1:22" s="5" customFormat="1" ht="21" customHeight="1" x14ac:dyDescent="0.25">
      <c r="A3" s="206" t="s">
        <v>6</v>
      </c>
      <c r="B3" s="207"/>
      <c r="C3" s="214">
        <f>'Összesítő tábla'!C5:D5</f>
        <v>0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5"/>
      <c r="R3" s="215"/>
      <c r="S3" s="216"/>
    </row>
    <row r="4" spans="1:22" s="5" customFormat="1" ht="21" customHeight="1" thickBot="1" x14ac:dyDescent="0.3">
      <c r="A4" s="208" t="s">
        <v>99</v>
      </c>
      <c r="B4" s="209"/>
      <c r="C4" s="217">
        <f>'Összesítő tábla'!C7</f>
        <v>0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8"/>
      <c r="R4" s="218"/>
      <c r="S4" s="219"/>
    </row>
    <row r="5" spans="1:22" s="5" customFormat="1" ht="20.25" customHeight="1" thickBot="1" x14ac:dyDescent="0.3">
      <c r="A5" s="6"/>
      <c r="B5" s="6"/>
      <c r="C5" s="6"/>
      <c r="D5" s="6"/>
      <c r="E5" s="6"/>
      <c r="F5" s="6"/>
      <c r="G5" s="7"/>
      <c r="H5" s="8"/>
      <c r="I5" s="8"/>
      <c r="J5" s="8"/>
      <c r="K5" s="7"/>
      <c r="L5" s="8"/>
      <c r="M5" s="8"/>
      <c r="N5" s="8"/>
      <c r="O5" s="7"/>
      <c r="P5" s="8"/>
      <c r="Q5" s="9"/>
      <c r="R5" s="21"/>
    </row>
    <row r="6" spans="1:22" ht="44.4" customHeight="1" x14ac:dyDescent="0.25">
      <c r="A6" s="222" t="s">
        <v>0</v>
      </c>
      <c r="B6" s="220" t="s">
        <v>1</v>
      </c>
      <c r="C6" s="220" t="s">
        <v>76</v>
      </c>
      <c r="D6" s="220"/>
      <c r="E6" s="220" t="s">
        <v>46</v>
      </c>
      <c r="F6" s="220" t="s">
        <v>32</v>
      </c>
      <c r="G6" s="224" t="s">
        <v>97</v>
      </c>
      <c r="H6" s="224"/>
      <c r="I6" s="224"/>
      <c r="J6" s="224"/>
      <c r="K6" s="224"/>
      <c r="L6" s="224"/>
      <c r="M6" s="108"/>
      <c r="N6" s="108"/>
      <c r="O6" s="224" t="s">
        <v>203</v>
      </c>
      <c r="P6" s="224"/>
      <c r="Q6" s="198" t="s">
        <v>33</v>
      </c>
      <c r="R6" s="200" t="s">
        <v>34</v>
      </c>
      <c r="S6" s="202" t="s">
        <v>35</v>
      </c>
    </row>
    <row r="7" spans="1:22" s="10" customFormat="1" ht="100.2" customHeight="1" x14ac:dyDescent="0.25">
      <c r="A7" s="223"/>
      <c r="B7" s="221"/>
      <c r="C7" s="102" t="s">
        <v>20</v>
      </c>
      <c r="D7" s="102" t="s">
        <v>19</v>
      </c>
      <c r="E7" s="221"/>
      <c r="F7" s="221"/>
      <c r="G7" s="103" t="s">
        <v>23</v>
      </c>
      <c r="H7" s="104" t="s">
        <v>82</v>
      </c>
      <c r="I7" s="104" t="s">
        <v>219</v>
      </c>
      <c r="J7" s="104" t="s">
        <v>220</v>
      </c>
      <c r="K7" s="103" t="s">
        <v>21</v>
      </c>
      <c r="L7" s="104" t="s">
        <v>22</v>
      </c>
      <c r="M7" s="104" t="s">
        <v>262</v>
      </c>
      <c r="N7" s="104" t="s">
        <v>263</v>
      </c>
      <c r="O7" s="103" t="s">
        <v>174</v>
      </c>
      <c r="P7" s="104" t="s">
        <v>175</v>
      </c>
      <c r="Q7" s="199"/>
      <c r="R7" s="201"/>
      <c r="S7" s="203"/>
    </row>
    <row r="8" spans="1:22" s="11" customFormat="1" ht="27.6" customHeight="1" x14ac:dyDescent="0.25">
      <c r="A8" s="32"/>
      <c r="B8" s="23" t="s">
        <v>168</v>
      </c>
      <c r="C8" s="23"/>
      <c r="D8" s="23"/>
      <c r="E8" s="23"/>
      <c r="F8" s="23"/>
      <c r="G8" s="24">
        <v>0</v>
      </c>
      <c r="H8" s="19">
        <f>+G8*'Összesítő tábla'!$F$16</f>
        <v>0</v>
      </c>
      <c r="I8" s="139">
        <v>0</v>
      </c>
      <c r="J8" s="19">
        <f>+I8*'Összesítő tábla'!$F$16</f>
        <v>0</v>
      </c>
      <c r="K8" s="24">
        <v>0</v>
      </c>
      <c r="L8" s="19">
        <f>+K8*'Összesítő tábla'!$F$16</f>
        <v>0</v>
      </c>
      <c r="M8" s="138">
        <v>0</v>
      </c>
      <c r="N8" s="19">
        <f>+M8*'Összesítő tábla'!$F$16</f>
        <v>0</v>
      </c>
      <c r="O8" s="24">
        <v>0</v>
      </c>
      <c r="P8" s="19">
        <f>+O8*'Összesítő tábla'!$F$16</f>
        <v>0</v>
      </c>
      <c r="Q8" s="25"/>
      <c r="R8" s="26"/>
      <c r="S8" s="105" t="str">
        <f>IF(K8*'Összesítő tábla'!$F$16=0,"",(IF(K8*'Összesítő tábla'!$F$16&gt;500000,"igen","nem")))</f>
        <v/>
      </c>
    </row>
    <row r="9" spans="1:22" s="11" customFormat="1" ht="25.2" customHeight="1" x14ac:dyDescent="0.25">
      <c r="A9" s="32"/>
      <c r="B9" s="23"/>
      <c r="C9" s="23"/>
      <c r="D9" s="23"/>
      <c r="E9" s="23"/>
      <c r="F9" s="23"/>
      <c r="G9" s="24">
        <v>0</v>
      </c>
      <c r="H9" s="19">
        <f>+G9*'Összesítő tábla'!$F$16</f>
        <v>0</v>
      </c>
      <c r="I9" s="139">
        <v>0</v>
      </c>
      <c r="J9" s="19">
        <f>+I9*'Összesítő tábla'!$F$16</f>
        <v>0</v>
      </c>
      <c r="K9" s="24">
        <v>0</v>
      </c>
      <c r="L9" s="19">
        <f>+K9*'Összesítő tábla'!$F$16</f>
        <v>0</v>
      </c>
      <c r="M9" s="138">
        <v>0</v>
      </c>
      <c r="N9" s="19">
        <f>+M9*'Összesítő tábla'!$F$16</f>
        <v>0</v>
      </c>
      <c r="O9" s="24">
        <v>0</v>
      </c>
      <c r="P9" s="19">
        <f>+O9*'Összesítő tábla'!$F$16</f>
        <v>0</v>
      </c>
      <c r="Q9" s="25"/>
      <c r="R9" s="26"/>
      <c r="S9" s="105" t="str">
        <f>IF(K9*'Összesítő tábla'!$F$16=0,"",(IF(K9*'Összesítő tábla'!$F$16&gt;500000,"igen","nem")))</f>
        <v/>
      </c>
      <c r="V9" s="11" t="s">
        <v>206</v>
      </c>
    </row>
    <row r="10" spans="1:22" s="11" customFormat="1" ht="28.8" x14ac:dyDescent="0.25">
      <c r="A10" s="32"/>
      <c r="B10" s="23"/>
      <c r="C10" s="23"/>
      <c r="D10" s="23"/>
      <c r="E10" s="23"/>
      <c r="F10" s="23"/>
      <c r="G10" s="24">
        <v>0</v>
      </c>
      <c r="H10" s="19">
        <f>+G10*'Összesítő tábla'!$F$16</f>
        <v>0</v>
      </c>
      <c r="I10" s="139">
        <v>0</v>
      </c>
      <c r="J10" s="19">
        <f>+I10*'Összesítő tábla'!$F$16</f>
        <v>0</v>
      </c>
      <c r="K10" s="24">
        <v>0</v>
      </c>
      <c r="L10" s="19">
        <f>+K10*'Összesítő tábla'!$F$16</f>
        <v>0</v>
      </c>
      <c r="M10" s="138">
        <v>0</v>
      </c>
      <c r="N10" s="19">
        <f>+M10*'Összesítő tábla'!$F$16</f>
        <v>0</v>
      </c>
      <c r="O10" s="24">
        <v>0</v>
      </c>
      <c r="P10" s="19">
        <f>+O10*'Összesítő tábla'!$F$16</f>
        <v>0</v>
      </c>
      <c r="Q10" s="25"/>
      <c r="R10" s="26"/>
      <c r="S10" s="105" t="str">
        <f>IF(K10*'Összesítő tábla'!$F$16=0,"",(IF(K10*'Összesítő tábla'!$F$16&gt;500000,"igen","nem")))</f>
        <v/>
      </c>
      <c r="V10" s="11" t="s">
        <v>204</v>
      </c>
    </row>
    <row r="11" spans="1:22" s="11" customFormat="1" ht="20.399999999999999" customHeight="1" x14ac:dyDescent="0.25">
      <c r="A11" s="32"/>
      <c r="B11" s="23"/>
      <c r="C11" s="23"/>
      <c r="D11" s="23"/>
      <c r="E11" s="23"/>
      <c r="F11" s="23"/>
      <c r="G11" s="24">
        <v>0</v>
      </c>
      <c r="H11" s="19">
        <f>+G11*'Összesítő tábla'!$F$16</f>
        <v>0</v>
      </c>
      <c r="I11" s="139">
        <v>0</v>
      </c>
      <c r="J11" s="19">
        <f>+I11*'Összesítő tábla'!$F$16</f>
        <v>0</v>
      </c>
      <c r="K11" s="24">
        <v>0</v>
      </c>
      <c r="L11" s="19">
        <f>+K11*'Összesítő tábla'!$F$16</f>
        <v>0</v>
      </c>
      <c r="M11" s="138">
        <v>0</v>
      </c>
      <c r="N11" s="19">
        <f>+M11*'Összesítő tábla'!$F$16</f>
        <v>0</v>
      </c>
      <c r="O11" s="24">
        <v>0</v>
      </c>
      <c r="P11" s="19">
        <f>+O11*'Összesítő tábla'!$F$16</f>
        <v>0</v>
      </c>
      <c r="Q11" s="25"/>
      <c r="R11" s="26"/>
      <c r="S11" s="105" t="str">
        <f>IF(K11*'Összesítő tábla'!$F$16=0,"",(IF(K11*'Összesítő tábla'!$F$16&gt;500000,"igen","nem")))</f>
        <v/>
      </c>
      <c r="V11" s="11" t="s">
        <v>205</v>
      </c>
    </row>
    <row r="12" spans="1:22" s="11" customFormat="1" ht="32.4" customHeight="1" x14ac:dyDescent="0.25">
      <c r="A12" s="32"/>
      <c r="B12" s="23"/>
      <c r="C12" s="23"/>
      <c r="D12" s="23"/>
      <c r="E12" s="23"/>
      <c r="F12" s="23"/>
      <c r="G12" s="24">
        <v>0</v>
      </c>
      <c r="H12" s="19">
        <f>+G12*'Összesítő tábla'!$F$16</f>
        <v>0</v>
      </c>
      <c r="I12" s="139">
        <v>0</v>
      </c>
      <c r="J12" s="19">
        <f>+I12*'Összesítő tábla'!$F$16</f>
        <v>0</v>
      </c>
      <c r="K12" s="24">
        <v>0</v>
      </c>
      <c r="L12" s="19">
        <f>+K12*'Összesítő tábla'!$F$16</f>
        <v>0</v>
      </c>
      <c r="M12" s="138">
        <v>0</v>
      </c>
      <c r="N12" s="19">
        <f>+M12*'Összesítő tábla'!$F$16</f>
        <v>0</v>
      </c>
      <c r="O12" s="24">
        <v>0</v>
      </c>
      <c r="P12" s="19">
        <f>+O12*'Összesítő tábla'!$F$16</f>
        <v>0</v>
      </c>
      <c r="Q12" s="25"/>
      <c r="R12" s="26"/>
      <c r="S12" s="105" t="str">
        <f>IF(K12*'Összesítő tábla'!$F$16=0,"",(IF(K12*'Összesítő tábla'!$F$16&gt;500000,"igen","nem")))</f>
        <v/>
      </c>
      <c r="V12" s="11" t="s">
        <v>101</v>
      </c>
    </row>
    <row r="13" spans="1:22" s="11" customFormat="1" ht="25.95" customHeight="1" x14ac:dyDescent="0.25">
      <c r="A13" s="32"/>
      <c r="B13" s="23"/>
      <c r="C13" s="23"/>
      <c r="D13" s="23"/>
      <c r="E13" s="23"/>
      <c r="F13" s="23"/>
      <c r="G13" s="24">
        <v>0</v>
      </c>
      <c r="H13" s="19">
        <f>+G13*'Összesítő tábla'!$F$16</f>
        <v>0</v>
      </c>
      <c r="I13" s="139">
        <v>0</v>
      </c>
      <c r="J13" s="19">
        <f>+I13*'Összesítő tábla'!$F$16</f>
        <v>0</v>
      </c>
      <c r="K13" s="24">
        <v>0</v>
      </c>
      <c r="L13" s="19">
        <f>+K13*'Összesítő tábla'!$F$16</f>
        <v>0</v>
      </c>
      <c r="M13" s="138">
        <v>0</v>
      </c>
      <c r="N13" s="19">
        <f>+M13*'Összesítő tábla'!$F$16</f>
        <v>0</v>
      </c>
      <c r="O13" s="24">
        <v>0</v>
      </c>
      <c r="P13" s="19">
        <f>+O13*'Összesítő tábla'!$F$16</f>
        <v>0</v>
      </c>
      <c r="Q13" s="25"/>
      <c r="R13" s="26"/>
      <c r="S13" s="105" t="str">
        <f>IF(K13*'Összesítő tábla'!$F$16=0,"",(IF(K13*'Összesítő tábla'!$F$16&gt;500000,"igen","nem")))</f>
        <v/>
      </c>
      <c r="V13" s="11" t="s">
        <v>207</v>
      </c>
    </row>
    <row r="14" spans="1:22" s="11" customFormat="1" ht="24.75" customHeight="1" x14ac:dyDescent="0.25">
      <c r="A14" s="32"/>
      <c r="B14" s="23"/>
      <c r="C14" s="23"/>
      <c r="D14" s="23"/>
      <c r="E14" s="23"/>
      <c r="F14" s="23"/>
      <c r="G14" s="24">
        <v>0</v>
      </c>
      <c r="H14" s="19">
        <f>+G14*'Összesítő tábla'!$F$16</f>
        <v>0</v>
      </c>
      <c r="I14" s="139">
        <v>0</v>
      </c>
      <c r="J14" s="19">
        <f>+I14*'Összesítő tábla'!$F$16</f>
        <v>0</v>
      </c>
      <c r="K14" s="24">
        <v>0</v>
      </c>
      <c r="L14" s="19">
        <f>+K14*'Összesítő tábla'!$F$16</f>
        <v>0</v>
      </c>
      <c r="M14" s="138">
        <v>0</v>
      </c>
      <c r="N14" s="19">
        <f>+M14*'Összesítő tábla'!$F$16</f>
        <v>0</v>
      </c>
      <c r="O14" s="24">
        <v>0</v>
      </c>
      <c r="P14" s="19">
        <f>+O14*'Összesítő tábla'!$F$16</f>
        <v>0</v>
      </c>
      <c r="Q14" s="25"/>
      <c r="R14" s="26"/>
      <c r="S14" s="105" t="str">
        <f>IF(K14*'Összesítő tábla'!$F$16=0,"",(IF(K14*'Összesítő tábla'!$F$16&gt;500000,"igen","nem")))</f>
        <v/>
      </c>
      <c r="V14" s="11" t="s">
        <v>168</v>
      </c>
    </row>
    <row r="15" spans="1:22" s="11" customFormat="1" ht="20.25" customHeight="1" x14ac:dyDescent="0.25">
      <c r="A15" s="32"/>
      <c r="B15" s="23"/>
      <c r="C15" s="23"/>
      <c r="D15" s="23"/>
      <c r="E15" s="23"/>
      <c r="F15" s="23"/>
      <c r="G15" s="24">
        <v>0</v>
      </c>
      <c r="H15" s="19">
        <f>+G15*'Összesítő tábla'!$F$16</f>
        <v>0</v>
      </c>
      <c r="I15" s="139">
        <v>0</v>
      </c>
      <c r="J15" s="19">
        <f>+I15*'Összesítő tábla'!$F$16</f>
        <v>0</v>
      </c>
      <c r="K15" s="24">
        <v>0</v>
      </c>
      <c r="L15" s="19">
        <f>+K15*'Összesítő tábla'!$F$16</f>
        <v>0</v>
      </c>
      <c r="M15" s="138">
        <v>0</v>
      </c>
      <c r="N15" s="19">
        <f>+M15*'Összesítő tábla'!$F$16</f>
        <v>0</v>
      </c>
      <c r="O15" s="24">
        <v>0</v>
      </c>
      <c r="P15" s="19">
        <f>+O15*'Összesítő tábla'!$F$16</f>
        <v>0</v>
      </c>
      <c r="Q15" s="25"/>
      <c r="R15" s="26"/>
      <c r="S15" s="105" t="str">
        <f>IF(K15*'Összesítő tábla'!$F$16=0,"",(IF(K15*'Összesítő tábla'!$F$16&gt;500000,"igen","nem")))</f>
        <v/>
      </c>
    </row>
    <row r="16" spans="1:22" s="11" customFormat="1" ht="14.4" x14ac:dyDescent="0.25">
      <c r="A16" s="32"/>
      <c r="B16" s="23"/>
      <c r="C16" s="23"/>
      <c r="D16" s="23"/>
      <c r="E16" s="23"/>
      <c r="F16" s="23"/>
      <c r="G16" s="24">
        <v>0</v>
      </c>
      <c r="H16" s="19">
        <f>+G16*'Összesítő tábla'!$F$16</f>
        <v>0</v>
      </c>
      <c r="I16" s="139">
        <v>0</v>
      </c>
      <c r="J16" s="19">
        <f>+I16*'Összesítő tábla'!$F$16</f>
        <v>0</v>
      </c>
      <c r="K16" s="24">
        <v>0</v>
      </c>
      <c r="L16" s="19">
        <f>+K16*'Összesítő tábla'!$F$16</f>
        <v>0</v>
      </c>
      <c r="M16" s="138">
        <v>0</v>
      </c>
      <c r="N16" s="19">
        <f>+M16*'Összesítő tábla'!$F$16</f>
        <v>0</v>
      </c>
      <c r="O16" s="24">
        <v>0</v>
      </c>
      <c r="P16" s="19">
        <f>+O16*'Összesítő tábla'!$F$16</f>
        <v>0</v>
      </c>
      <c r="Q16" s="25"/>
      <c r="R16" s="26"/>
      <c r="S16" s="105" t="str">
        <f>IF(K16*'Összesítő tábla'!$F$16=0,"",(IF(K16*'Összesítő tábla'!$F$16&gt;500000,"igen","nem")))</f>
        <v/>
      </c>
    </row>
    <row r="17" spans="1:19" s="11" customFormat="1" ht="20.25" customHeight="1" x14ac:dyDescent="0.25">
      <c r="A17" s="32"/>
      <c r="B17" s="23"/>
      <c r="C17" s="23"/>
      <c r="D17" s="23"/>
      <c r="E17" s="23"/>
      <c r="F17" s="23"/>
      <c r="G17" s="24">
        <v>0</v>
      </c>
      <c r="H17" s="19">
        <f>+G17*'Összesítő tábla'!$F$16</f>
        <v>0</v>
      </c>
      <c r="I17" s="139">
        <v>0</v>
      </c>
      <c r="J17" s="19">
        <f>+I17*'Összesítő tábla'!$F$16</f>
        <v>0</v>
      </c>
      <c r="K17" s="24">
        <v>0</v>
      </c>
      <c r="L17" s="19">
        <f>+K17*'Összesítő tábla'!$F$16</f>
        <v>0</v>
      </c>
      <c r="M17" s="138">
        <v>0</v>
      </c>
      <c r="N17" s="19">
        <f>+M17*'Összesítő tábla'!$F$16</f>
        <v>0</v>
      </c>
      <c r="O17" s="24">
        <v>0</v>
      </c>
      <c r="P17" s="19">
        <f>+O17*'Összesítő tábla'!$F$16</f>
        <v>0</v>
      </c>
      <c r="Q17" s="25"/>
      <c r="R17" s="26"/>
      <c r="S17" s="105" t="str">
        <f>IF(K17*'Összesítő tábla'!$F$16=0,"",(IF(K17*'Összesítő tábla'!$F$16&gt;500000,"igen","nem")))</f>
        <v/>
      </c>
    </row>
    <row r="18" spans="1:19" s="11" customFormat="1" ht="14.4" x14ac:dyDescent="0.25">
      <c r="A18" s="32"/>
      <c r="B18" s="23"/>
      <c r="C18" s="23"/>
      <c r="D18" s="23"/>
      <c r="E18" s="23"/>
      <c r="F18" s="23"/>
      <c r="G18" s="24">
        <v>0</v>
      </c>
      <c r="H18" s="19">
        <f>+G18*'Összesítő tábla'!$F$16</f>
        <v>0</v>
      </c>
      <c r="I18" s="139">
        <v>0</v>
      </c>
      <c r="J18" s="19">
        <f>+I18*'Összesítő tábla'!$F$16</f>
        <v>0</v>
      </c>
      <c r="K18" s="24">
        <v>0</v>
      </c>
      <c r="L18" s="19">
        <f>+K18*'Összesítő tábla'!$F$16</f>
        <v>0</v>
      </c>
      <c r="M18" s="138">
        <v>0</v>
      </c>
      <c r="N18" s="19">
        <f>+M18*'Összesítő tábla'!$F$16</f>
        <v>0</v>
      </c>
      <c r="O18" s="24">
        <v>0</v>
      </c>
      <c r="P18" s="19">
        <f>+O18*'Összesítő tábla'!$F$16</f>
        <v>0</v>
      </c>
      <c r="Q18" s="25"/>
      <c r="R18" s="26"/>
      <c r="S18" s="105" t="str">
        <f>IF(K18*'Összesítő tábla'!$F$16=0,"",(IF(K18*'Összesítő tábla'!$F$16&gt;500000,"igen","nem")))</f>
        <v/>
      </c>
    </row>
    <row r="19" spans="1:19" s="11" customFormat="1" ht="20.25" customHeight="1" x14ac:dyDescent="0.25">
      <c r="A19" s="32"/>
      <c r="B19" s="23"/>
      <c r="C19" s="23"/>
      <c r="D19" s="23"/>
      <c r="E19" s="23"/>
      <c r="F19" s="23"/>
      <c r="G19" s="24">
        <v>0</v>
      </c>
      <c r="H19" s="19">
        <f>+G19*'Összesítő tábla'!$F$16</f>
        <v>0</v>
      </c>
      <c r="I19" s="139">
        <v>0</v>
      </c>
      <c r="J19" s="19">
        <f>+I19*'Összesítő tábla'!$F$16</f>
        <v>0</v>
      </c>
      <c r="K19" s="24">
        <v>0</v>
      </c>
      <c r="L19" s="19">
        <f>+K19*'Összesítő tábla'!$F$16</f>
        <v>0</v>
      </c>
      <c r="M19" s="138">
        <v>0</v>
      </c>
      <c r="N19" s="19">
        <f>+M19*'Összesítő tábla'!$F$16</f>
        <v>0</v>
      </c>
      <c r="O19" s="24">
        <v>0</v>
      </c>
      <c r="P19" s="19">
        <f>+O19*'Összesítő tábla'!$F$16</f>
        <v>0</v>
      </c>
      <c r="Q19" s="25"/>
      <c r="R19" s="26"/>
      <c r="S19" s="105" t="str">
        <f>IF(K19*'Összesítő tábla'!$F$16=0,"",(IF(K19*'Összesítő tábla'!$F$16&gt;500000,"igen","nem")))</f>
        <v/>
      </c>
    </row>
    <row r="20" spans="1:19" s="11" customFormat="1" ht="20.25" customHeight="1" x14ac:dyDescent="0.25">
      <c r="A20" s="32"/>
      <c r="B20" s="23"/>
      <c r="C20" s="23"/>
      <c r="D20" s="23"/>
      <c r="E20" s="23"/>
      <c r="F20" s="23"/>
      <c r="G20" s="24">
        <v>0</v>
      </c>
      <c r="H20" s="19">
        <f>+G20*'Összesítő tábla'!$F$16</f>
        <v>0</v>
      </c>
      <c r="I20" s="139">
        <v>0</v>
      </c>
      <c r="J20" s="19">
        <f>+I20*'Összesítő tábla'!$F$16</f>
        <v>0</v>
      </c>
      <c r="K20" s="24">
        <v>0</v>
      </c>
      <c r="L20" s="19">
        <f>+K20*'Összesítő tábla'!$F$16</f>
        <v>0</v>
      </c>
      <c r="M20" s="138">
        <v>0</v>
      </c>
      <c r="N20" s="19">
        <f>+M20*'Összesítő tábla'!$F$16</f>
        <v>0</v>
      </c>
      <c r="O20" s="24">
        <v>0</v>
      </c>
      <c r="P20" s="19">
        <f>+O20*'Összesítő tábla'!$F$16</f>
        <v>0</v>
      </c>
      <c r="Q20" s="25"/>
      <c r="R20" s="26"/>
      <c r="S20" s="105" t="str">
        <f>IF(K20*'Összesítő tábla'!$F$16=0,"",(IF(K20*'Összesítő tábla'!$F$16&gt;500000,"igen","nem")))</f>
        <v/>
      </c>
    </row>
    <row r="21" spans="1:19" s="11" customFormat="1" ht="20.25" customHeight="1" x14ac:dyDescent="0.25">
      <c r="A21" s="32"/>
      <c r="B21" s="23"/>
      <c r="C21" s="23"/>
      <c r="D21" s="23"/>
      <c r="E21" s="23"/>
      <c r="F21" s="23"/>
      <c r="G21" s="24">
        <v>0</v>
      </c>
      <c r="H21" s="19">
        <f>+G21*'Összesítő tábla'!$F$16</f>
        <v>0</v>
      </c>
      <c r="I21" s="139">
        <v>0</v>
      </c>
      <c r="J21" s="19">
        <f>+I21*'Összesítő tábla'!$F$16</f>
        <v>0</v>
      </c>
      <c r="K21" s="24">
        <v>0</v>
      </c>
      <c r="L21" s="19">
        <f>+K21*'Összesítő tábla'!$F$16</f>
        <v>0</v>
      </c>
      <c r="M21" s="138">
        <v>0</v>
      </c>
      <c r="N21" s="19">
        <f>+M21*'Összesítő tábla'!$F$16</f>
        <v>0</v>
      </c>
      <c r="O21" s="24">
        <v>0</v>
      </c>
      <c r="P21" s="19">
        <f>+O21*'Összesítő tábla'!$F$16</f>
        <v>0</v>
      </c>
      <c r="Q21" s="25"/>
      <c r="R21" s="26"/>
      <c r="S21" s="105" t="str">
        <f>IF(K21*'Összesítő tábla'!$F$16=0,"",(IF(K21*'Összesítő tábla'!$F$16&gt;500000,"igen","nem")))</f>
        <v/>
      </c>
    </row>
    <row r="22" spans="1:19" s="11" customFormat="1" ht="20.25" customHeight="1" x14ac:dyDescent="0.25">
      <c r="A22" s="32"/>
      <c r="B22" s="23"/>
      <c r="C22" s="23"/>
      <c r="D22" s="23"/>
      <c r="E22" s="23"/>
      <c r="F22" s="23"/>
      <c r="G22" s="24">
        <v>0</v>
      </c>
      <c r="H22" s="19">
        <f>+G22*'Összesítő tábla'!$F$16</f>
        <v>0</v>
      </c>
      <c r="I22" s="139">
        <v>0</v>
      </c>
      <c r="J22" s="19">
        <f>+I22*'Összesítő tábla'!$F$16</f>
        <v>0</v>
      </c>
      <c r="K22" s="24">
        <v>0</v>
      </c>
      <c r="L22" s="19">
        <f>+K22*'Összesítő tábla'!$F$16</f>
        <v>0</v>
      </c>
      <c r="M22" s="138">
        <v>0</v>
      </c>
      <c r="N22" s="19">
        <f>+M22*'Összesítő tábla'!$F$16</f>
        <v>0</v>
      </c>
      <c r="O22" s="24">
        <v>0</v>
      </c>
      <c r="P22" s="19">
        <f>+O22*'Összesítő tábla'!$F$16</f>
        <v>0</v>
      </c>
      <c r="Q22" s="25"/>
      <c r="R22" s="26"/>
      <c r="S22" s="105" t="str">
        <f>IF(K22*'Összesítő tábla'!$F$16=0,"",(IF(K22*'Összesítő tábla'!$F$16&gt;500000,"igen","nem")))</f>
        <v/>
      </c>
    </row>
    <row r="23" spans="1:19" s="11" customFormat="1" ht="20.25" customHeight="1" x14ac:dyDescent="0.25">
      <c r="A23" s="32"/>
      <c r="B23" s="23"/>
      <c r="C23" s="23"/>
      <c r="D23" s="23"/>
      <c r="E23" s="23"/>
      <c r="F23" s="23"/>
      <c r="G23" s="24">
        <v>0</v>
      </c>
      <c r="H23" s="19">
        <f>+G23*'Összesítő tábla'!$F$16</f>
        <v>0</v>
      </c>
      <c r="I23" s="139">
        <v>0</v>
      </c>
      <c r="J23" s="19">
        <f>+I23*'Összesítő tábla'!$F$16</f>
        <v>0</v>
      </c>
      <c r="K23" s="24">
        <v>0</v>
      </c>
      <c r="L23" s="19">
        <f>+K23*'Összesítő tábla'!$F$16</f>
        <v>0</v>
      </c>
      <c r="M23" s="138">
        <v>0</v>
      </c>
      <c r="N23" s="19">
        <f>+M23*'Összesítő tábla'!$F$16</f>
        <v>0</v>
      </c>
      <c r="O23" s="24">
        <v>0</v>
      </c>
      <c r="P23" s="19">
        <f>+O23*'Összesítő tábla'!$F$16</f>
        <v>0</v>
      </c>
      <c r="Q23" s="25"/>
      <c r="R23" s="26"/>
      <c r="S23" s="105" t="str">
        <f>IF(K23*'Összesítő tábla'!$F$16=0,"",(IF(K23*'Összesítő tábla'!$F$16&gt;500000,"igen","nem")))</f>
        <v/>
      </c>
    </row>
    <row r="24" spans="1:19" ht="14.4" x14ac:dyDescent="0.25">
      <c r="A24" s="41"/>
      <c r="B24" s="23"/>
      <c r="C24" s="23"/>
      <c r="D24" s="23"/>
      <c r="E24" s="23"/>
      <c r="F24" s="23"/>
      <c r="G24" s="24">
        <v>0</v>
      </c>
      <c r="H24" s="19">
        <f>+G24*'Összesítő tábla'!$F$16</f>
        <v>0</v>
      </c>
      <c r="I24" s="139">
        <v>0</v>
      </c>
      <c r="J24" s="19">
        <f>+I24*'Összesítő tábla'!$F$16</f>
        <v>0</v>
      </c>
      <c r="K24" s="24">
        <v>0</v>
      </c>
      <c r="L24" s="19">
        <f>+K24*'Összesítő tábla'!$F$16</f>
        <v>0</v>
      </c>
      <c r="M24" s="138">
        <v>0</v>
      </c>
      <c r="N24" s="19">
        <f>+M24*'Összesítő tábla'!$F$16</f>
        <v>0</v>
      </c>
      <c r="O24" s="24">
        <v>0</v>
      </c>
      <c r="P24" s="19">
        <f>+O24*'Összesítő tábla'!$F$16</f>
        <v>0</v>
      </c>
      <c r="Q24" s="25"/>
      <c r="R24" s="26"/>
      <c r="S24" s="105" t="str">
        <f>IF(K24*'Összesítő tábla'!$F$16=0,"",(IF(K24*'Összesítő tábla'!$F$16&gt;500000,"igen","nem")))</f>
        <v/>
      </c>
    </row>
    <row r="25" spans="1:19" ht="14.4" x14ac:dyDescent="0.25">
      <c r="A25" s="42"/>
      <c r="B25" s="23"/>
      <c r="C25" s="43"/>
      <c r="D25" s="43"/>
      <c r="E25" s="43"/>
      <c r="F25" s="43"/>
      <c r="G25" s="24">
        <v>0</v>
      </c>
      <c r="H25" s="19">
        <f>+G25*'Összesítő tábla'!$F$16</f>
        <v>0</v>
      </c>
      <c r="I25" s="139">
        <v>0</v>
      </c>
      <c r="J25" s="19">
        <f>+I25*'Összesítő tábla'!$F$16</f>
        <v>0</v>
      </c>
      <c r="K25" s="24">
        <v>0</v>
      </c>
      <c r="L25" s="19">
        <f>+K25*'Összesítő tábla'!$F$16</f>
        <v>0</v>
      </c>
      <c r="M25" s="138">
        <v>0</v>
      </c>
      <c r="N25" s="19">
        <f>+M25*'Összesítő tábla'!$F$16</f>
        <v>0</v>
      </c>
      <c r="O25" s="24">
        <v>0</v>
      </c>
      <c r="P25" s="19">
        <f>+O25*'Összesítő tábla'!$F$16</f>
        <v>0</v>
      </c>
      <c r="Q25" s="25"/>
      <c r="R25" s="26"/>
      <c r="S25" s="105" t="str">
        <f>IF(K25*'Összesítő tábla'!$F$16=0,"",(IF(K25*'Összesítő tábla'!$F$16&gt;500000,"igen","nem")))</f>
        <v/>
      </c>
    </row>
    <row r="26" spans="1:19" ht="14.4" x14ac:dyDescent="0.25">
      <c r="A26" s="42"/>
      <c r="B26" s="23"/>
      <c r="C26" s="43"/>
      <c r="D26" s="43"/>
      <c r="E26" s="43"/>
      <c r="F26" s="43"/>
      <c r="G26" s="24">
        <v>0</v>
      </c>
      <c r="H26" s="19">
        <f>+G26*'Összesítő tábla'!$F$16</f>
        <v>0</v>
      </c>
      <c r="I26" s="139">
        <v>0</v>
      </c>
      <c r="J26" s="19">
        <f>+I26*'Összesítő tábla'!$F$16</f>
        <v>0</v>
      </c>
      <c r="K26" s="24">
        <v>0</v>
      </c>
      <c r="L26" s="19">
        <f>+K26*'Összesítő tábla'!$F$16</f>
        <v>0</v>
      </c>
      <c r="M26" s="138">
        <v>0</v>
      </c>
      <c r="N26" s="19">
        <f>+M26*'Összesítő tábla'!$F$16</f>
        <v>0</v>
      </c>
      <c r="O26" s="24">
        <v>0</v>
      </c>
      <c r="P26" s="19">
        <f>+O26*'Összesítő tábla'!$F$16</f>
        <v>0</v>
      </c>
      <c r="Q26" s="25"/>
      <c r="R26" s="26"/>
      <c r="S26" s="105" t="str">
        <f>IF(K26*'Összesítő tábla'!$F$16=0,"",(IF(K26*'Összesítő tábla'!$F$16&gt;500000,"igen","nem")))</f>
        <v/>
      </c>
    </row>
    <row r="27" spans="1:19" ht="14.4" x14ac:dyDescent="0.25">
      <c r="A27" s="42"/>
      <c r="B27" s="23"/>
      <c r="C27" s="43"/>
      <c r="D27" s="43"/>
      <c r="E27" s="43"/>
      <c r="F27" s="43"/>
      <c r="G27" s="24">
        <v>0</v>
      </c>
      <c r="H27" s="19">
        <f>+G27*'Összesítő tábla'!$F$16</f>
        <v>0</v>
      </c>
      <c r="I27" s="139">
        <v>0</v>
      </c>
      <c r="J27" s="19">
        <f>+I27*'Összesítő tábla'!$F$16</f>
        <v>0</v>
      </c>
      <c r="K27" s="24">
        <v>0</v>
      </c>
      <c r="L27" s="19">
        <f>+K27*'Összesítő tábla'!$F$16</f>
        <v>0</v>
      </c>
      <c r="M27" s="138">
        <v>0</v>
      </c>
      <c r="N27" s="19">
        <f>+M27*'Összesítő tábla'!$F$16</f>
        <v>0</v>
      </c>
      <c r="O27" s="24">
        <v>0</v>
      </c>
      <c r="P27" s="19">
        <f>+O27*'Összesítő tábla'!$F$16</f>
        <v>0</v>
      </c>
      <c r="Q27" s="25"/>
      <c r="R27" s="26"/>
      <c r="S27" s="105" t="str">
        <f>IF(K27*'Összesítő tábla'!$F$16=0,"",(IF(K27*'Összesítő tábla'!$F$16&gt;500000,"igen","nem")))</f>
        <v/>
      </c>
    </row>
    <row r="28" spans="1:19" ht="14.4" x14ac:dyDescent="0.25">
      <c r="A28" s="42"/>
      <c r="B28" s="23"/>
      <c r="C28" s="43"/>
      <c r="D28" s="43"/>
      <c r="E28" s="43"/>
      <c r="F28" s="43"/>
      <c r="G28" s="24">
        <v>0</v>
      </c>
      <c r="H28" s="19">
        <f>+G28*'Összesítő tábla'!$F$16</f>
        <v>0</v>
      </c>
      <c r="I28" s="139">
        <v>0</v>
      </c>
      <c r="J28" s="19">
        <f>+I28*'Összesítő tábla'!$F$16</f>
        <v>0</v>
      </c>
      <c r="K28" s="24">
        <v>0</v>
      </c>
      <c r="L28" s="19">
        <f>+K28*'Összesítő tábla'!$F$16</f>
        <v>0</v>
      </c>
      <c r="M28" s="138">
        <v>0</v>
      </c>
      <c r="N28" s="19">
        <f>+M28*'Összesítő tábla'!$F$16</f>
        <v>0</v>
      </c>
      <c r="O28" s="24">
        <v>0</v>
      </c>
      <c r="P28" s="19">
        <f>+O28*'Összesítő tábla'!$F$16</f>
        <v>0</v>
      </c>
      <c r="Q28" s="25"/>
      <c r="R28" s="26"/>
      <c r="S28" s="105" t="str">
        <f>IF(K28*'Összesítő tábla'!$F$16=0,"",(IF(K28*'Összesítő tábla'!$F$16&gt;500000,"igen","nem")))</f>
        <v/>
      </c>
    </row>
    <row r="29" spans="1:19" ht="14.4" x14ac:dyDescent="0.25">
      <c r="A29" s="42"/>
      <c r="B29" s="23"/>
      <c r="C29" s="43"/>
      <c r="D29" s="43"/>
      <c r="E29" s="43"/>
      <c r="F29" s="43"/>
      <c r="G29" s="24">
        <v>0</v>
      </c>
      <c r="H29" s="19">
        <f>+G29*'Összesítő tábla'!$F$16</f>
        <v>0</v>
      </c>
      <c r="I29" s="139">
        <v>0</v>
      </c>
      <c r="J29" s="19">
        <f>+I29*'Összesítő tábla'!$F$16</f>
        <v>0</v>
      </c>
      <c r="K29" s="24">
        <v>0</v>
      </c>
      <c r="L29" s="19">
        <f>+K29*'Összesítő tábla'!$F$16</f>
        <v>0</v>
      </c>
      <c r="M29" s="138">
        <v>0</v>
      </c>
      <c r="N29" s="19">
        <f>+M29*'Összesítő tábla'!$F$16</f>
        <v>0</v>
      </c>
      <c r="O29" s="24">
        <v>0</v>
      </c>
      <c r="P29" s="19">
        <f>+O29*'Összesítő tábla'!$F$16</f>
        <v>0</v>
      </c>
      <c r="Q29" s="25"/>
      <c r="R29" s="26"/>
      <c r="S29" s="105" t="str">
        <f>IF(K29*'Összesítő tábla'!$F$16=0,"",(IF(K29*'Összesítő tábla'!$F$16&gt;500000,"igen","nem")))</f>
        <v/>
      </c>
    </row>
    <row r="30" spans="1:19" ht="14.4" x14ac:dyDescent="0.25">
      <c r="A30" s="42"/>
      <c r="B30" s="23"/>
      <c r="C30" s="43"/>
      <c r="D30" s="43"/>
      <c r="E30" s="43"/>
      <c r="F30" s="43"/>
      <c r="G30" s="24">
        <v>0</v>
      </c>
      <c r="H30" s="19">
        <f>+G30*'Összesítő tábla'!$F$16</f>
        <v>0</v>
      </c>
      <c r="I30" s="139">
        <v>0</v>
      </c>
      <c r="J30" s="19">
        <f>+I30*'Összesítő tábla'!$F$16</f>
        <v>0</v>
      </c>
      <c r="K30" s="24">
        <v>0</v>
      </c>
      <c r="L30" s="19">
        <f>+K30*'Összesítő tábla'!$F$16</f>
        <v>0</v>
      </c>
      <c r="M30" s="138">
        <v>0</v>
      </c>
      <c r="N30" s="19">
        <f>+M30*'Összesítő tábla'!$F$16</f>
        <v>0</v>
      </c>
      <c r="O30" s="24">
        <v>0</v>
      </c>
      <c r="P30" s="19">
        <f>+O30*'Összesítő tábla'!$F$16</f>
        <v>0</v>
      </c>
      <c r="Q30" s="25"/>
      <c r="R30" s="26"/>
      <c r="S30" s="105" t="str">
        <f>IF(K30*'Összesítő tábla'!$F$16=0,"",(IF(K30*'Összesítő tábla'!$F$16&gt;500000,"igen","nem")))</f>
        <v/>
      </c>
    </row>
    <row r="31" spans="1:19" ht="14.4" x14ac:dyDescent="0.25">
      <c r="A31" s="42"/>
      <c r="B31" s="23"/>
      <c r="C31" s="43"/>
      <c r="D31" s="43"/>
      <c r="E31" s="43"/>
      <c r="F31" s="43"/>
      <c r="G31" s="24">
        <v>0</v>
      </c>
      <c r="H31" s="19">
        <f>+G31*'Összesítő tábla'!$F$16</f>
        <v>0</v>
      </c>
      <c r="I31" s="139">
        <v>0</v>
      </c>
      <c r="J31" s="19">
        <f>+I31*'Összesítő tábla'!$F$16</f>
        <v>0</v>
      </c>
      <c r="K31" s="24">
        <v>0</v>
      </c>
      <c r="L31" s="19">
        <f>+K31*'Összesítő tábla'!$F$16</f>
        <v>0</v>
      </c>
      <c r="M31" s="138">
        <v>0</v>
      </c>
      <c r="N31" s="19">
        <f>+M31*'Összesítő tábla'!$F$16</f>
        <v>0</v>
      </c>
      <c r="O31" s="24">
        <v>0</v>
      </c>
      <c r="P31" s="19">
        <f>+O31*'Összesítő tábla'!$F$16</f>
        <v>0</v>
      </c>
      <c r="Q31" s="25"/>
      <c r="R31" s="26"/>
      <c r="S31" s="105" t="str">
        <f>IF(K31*'Összesítő tábla'!$F$16=0,"",(IF(K31*'Összesítő tábla'!$F$16&gt;500000,"igen","nem")))</f>
        <v/>
      </c>
    </row>
    <row r="32" spans="1:19" ht="14.4" x14ac:dyDescent="0.25">
      <c r="A32" s="42"/>
      <c r="B32" s="23"/>
      <c r="C32" s="43"/>
      <c r="D32" s="43"/>
      <c r="E32" s="43"/>
      <c r="F32" s="43"/>
      <c r="G32" s="24">
        <v>0</v>
      </c>
      <c r="H32" s="19">
        <f>+G32*'Összesítő tábla'!$F$16</f>
        <v>0</v>
      </c>
      <c r="I32" s="139">
        <v>0</v>
      </c>
      <c r="J32" s="19">
        <f>+I32*'Összesítő tábla'!$F$16</f>
        <v>0</v>
      </c>
      <c r="K32" s="24">
        <v>0</v>
      </c>
      <c r="L32" s="19">
        <f>+K32*'Összesítő tábla'!$F$16</f>
        <v>0</v>
      </c>
      <c r="M32" s="138">
        <v>0</v>
      </c>
      <c r="N32" s="19">
        <f>+M32*'Összesítő tábla'!$F$16</f>
        <v>0</v>
      </c>
      <c r="O32" s="24">
        <v>0</v>
      </c>
      <c r="P32" s="19">
        <f>+O32*'Összesítő tábla'!$F$16</f>
        <v>0</v>
      </c>
      <c r="Q32" s="25"/>
      <c r="R32" s="26"/>
      <c r="S32" s="105" t="str">
        <f>IF(K32*'Összesítő tábla'!$F$16=0,"",(IF(K32*'Összesítő tábla'!$F$16&gt;500000,"igen","nem")))</f>
        <v/>
      </c>
    </row>
    <row r="33" spans="1:19" ht="14.4" x14ac:dyDescent="0.25">
      <c r="A33" s="42"/>
      <c r="B33" s="23"/>
      <c r="C33" s="43"/>
      <c r="D33" s="43"/>
      <c r="E33" s="43"/>
      <c r="F33" s="43"/>
      <c r="G33" s="24">
        <v>0</v>
      </c>
      <c r="H33" s="19">
        <f>+G33*'Összesítő tábla'!$F$16</f>
        <v>0</v>
      </c>
      <c r="I33" s="139">
        <v>0</v>
      </c>
      <c r="J33" s="19">
        <f>+I33*'Összesítő tábla'!$F$16</f>
        <v>0</v>
      </c>
      <c r="K33" s="24">
        <v>0</v>
      </c>
      <c r="L33" s="19">
        <f>+K33*'Összesítő tábla'!$F$16</f>
        <v>0</v>
      </c>
      <c r="M33" s="138">
        <v>0</v>
      </c>
      <c r="N33" s="19">
        <f>+M33*'Összesítő tábla'!$F$16</f>
        <v>0</v>
      </c>
      <c r="O33" s="24">
        <v>0</v>
      </c>
      <c r="P33" s="19">
        <f>+O33*'Összesítő tábla'!$F$16</f>
        <v>0</v>
      </c>
      <c r="Q33" s="25"/>
      <c r="R33" s="26"/>
      <c r="S33" s="105" t="str">
        <f>IF(K33*'Összesítő tábla'!$F$16=0,"",(IF(K33*'Összesítő tábla'!$F$16&gt;500000,"igen","nem")))</f>
        <v/>
      </c>
    </row>
    <row r="34" spans="1:19" ht="14.4" x14ac:dyDescent="0.25">
      <c r="A34" s="42"/>
      <c r="B34" s="23"/>
      <c r="C34" s="43"/>
      <c r="D34" s="43"/>
      <c r="E34" s="43"/>
      <c r="F34" s="43"/>
      <c r="G34" s="24">
        <v>0</v>
      </c>
      <c r="H34" s="19">
        <f>+G34*'Összesítő tábla'!$F$16</f>
        <v>0</v>
      </c>
      <c r="I34" s="139">
        <v>0</v>
      </c>
      <c r="J34" s="19">
        <f>+I34*'Összesítő tábla'!$F$16</f>
        <v>0</v>
      </c>
      <c r="K34" s="24">
        <v>0</v>
      </c>
      <c r="L34" s="19">
        <f>+K34*'Összesítő tábla'!$F$16</f>
        <v>0</v>
      </c>
      <c r="M34" s="138">
        <v>0</v>
      </c>
      <c r="N34" s="19">
        <f>+M34*'Összesítő tábla'!$F$16</f>
        <v>0</v>
      </c>
      <c r="O34" s="24">
        <v>0</v>
      </c>
      <c r="P34" s="19">
        <f>+O34*'Összesítő tábla'!$F$16</f>
        <v>0</v>
      </c>
      <c r="Q34" s="25"/>
      <c r="R34" s="26"/>
      <c r="S34" s="105" t="str">
        <f>IF(K34*'Összesítő tábla'!$F$16=0,"",(IF(K34*'Összesítő tábla'!$F$16&gt;500000,"igen","nem")))</f>
        <v/>
      </c>
    </row>
    <row r="35" spans="1:19" ht="14.4" x14ac:dyDescent="0.25">
      <c r="A35" s="42"/>
      <c r="B35" s="23"/>
      <c r="C35" s="43"/>
      <c r="D35" s="43"/>
      <c r="E35" s="43"/>
      <c r="F35" s="43"/>
      <c r="G35" s="24">
        <v>0</v>
      </c>
      <c r="H35" s="19">
        <f>+G35*'Összesítő tábla'!$F$16</f>
        <v>0</v>
      </c>
      <c r="I35" s="139">
        <v>0</v>
      </c>
      <c r="J35" s="19">
        <f>+I35*'Összesítő tábla'!$F$16</f>
        <v>0</v>
      </c>
      <c r="K35" s="24">
        <v>0</v>
      </c>
      <c r="L35" s="19">
        <f>+K35*'Összesítő tábla'!$F$16</f>
        <v>0</v>
      </c>
      <c r="M35" s="138">
        <v>0</v>
      </c>
      <c r="N35" s="19">
        <f>+M35*'Összesítő tábla'!$F$16</f>
        <v>0</v>
      </c>
      <c r="O35" s="24">
        <v>0</v>
      </c>
      <c r="P35" s="19">
        <f>+O35*'Összesítő tábla'!$F$16</f>
        <v>0</v>
      </c>
      <c r="Q35" s="25"/>
      <c r="R35" s="26"/>
      <c r="S35" s="105" t="str">
        <f>IF(K35*'Összesítő tábla'!$F$16=0,"",(IF(K35*'Összesítő tábla'!$F$16&gt;500000,"igen","nem")))</f>
        <v/>
      </c>
    </row>
    <row r="36" spans="1:19" ht="14.4" x14ac:dyDescent="0.25">
      <c r="A36" s="42"/>
      <c r="B36" s="23"/>
      <c r="C36" s="43"/>
      <c r="D36" s="43"/>
      <c r="E36" s="43"/>
      <c r="F36" s="43"/>
      <c r="G36" s="24">
        <v>0</v>
      </c>
      <c r="H36" s="19">
        <f>+G36*'Összesítő tábla'!$F$16</f>
        <v>0</v>
      </c>
      <c r="I36" s="139">
        <v>0</v>
      </c>
      <c r="J36" s="19">
        <f>+I36*'Összesítő tábla'!$F$16</f>
        <v>0</v>
      </c>
      <c r="K36" s="24">
        <v>0</v>
      </c>
      <c r="L36" s="19">
        <f>+K36*'Összesítő tábla'!$F$16</f>
        <v>0</v>
      </c>
      <c r="M36" s="138">
        <v>0</v>
      </c>
      <c r="N36" s="19">
        <f>+M36*'Összesítő tábla'!$F$16</f>
        <v>0</v>
      </c>
      <c r="O36" s="24">
        <v>0</v>
      </c>
      <c r="P36" s="19">
        <f>+O36*'Összesítő tábla'!$F$16</f>
        <v>0</v>
      </c>
      <c r="Q36" s="25"/>
      <c r="R36" s="26"/>
      <c r="S36" s="105" t="str">
        <f>IF(K36*'Összesítő tábla'!$F$16=0,"",(IF(K36*'Összesítő tábla'!$F$16&gt;500000,"igen","nem")))</f>
        <v/>
      </c>
    </row>
    <row r="37" spans="1:19" ht="14.4" x14ac:dyDescent="0.25">
      <c r="A37" s="42"/>
      <c r="B37" s="23"/>
      <c r="C37" s="43"/>
      <c r="D37" s="43"/>
      <c r="E37" s="43"/>
      <c r="F37" s="43"/>
      <c r="G37" s="24">
        <v>0</v>
      </c>
      <c r="H37" s="19">
        <f>+G37*'Összesítő tábla'!$F$16</f>
        <v>0</v>
      </c>
      <c r="I37" s="139">
        <v>0</v>
      </c>
      <c r="J37" s="19">
        <f>+I37*'Összesítő tábla'!$F$16</f>
        <v>0</v>
      </c>
      <c r="K37" s="24">
        <v>0</v>
      </c>
      <c r="L37" s="19">
        <f>+K37*'Összesítő tábla'!$F$16</f>
        <v>0</v>
      </c>
      <c r="M37" s="138">
        <v>0</v>
      </c>
      <c r="N37" s="19">
        <f>+M37*'Összesítő tábla'!$F$16</f>
        <v>0</v>
      </c>
      <c r="O37" s="24">
        <v>0</v>
      </c>
      <c r="P37" s="19">
        <f>+O37*'Összesítő tábla'!$F$16</f>
        <v>0</v>
      </c>
      <c r="Q37" s="25"/>
      <c r="R37" s="26"/>
      <c r="S37" s="105" t="str">
        <f>IF(K37*'Összesítő tábla'!$F$16=0,"",(IF(K37*'Összesítő tábla'!$F$16&gt;500000,"igen","nem")))</f>
        <v/>
      </c>
    </row>
    <row r="38" spans="1:19" ht="14.4" x14ac:dyDescent="0.25">
      <c r="A38" s="42"/>
      <c r="B38" s="23"/>
      <c r="C38" s="43"/>
      <c r="D38" s="43"/>
      <c r="E38" s="43"/>
      <c r="F38" s="43"/>
      <c r="G38" s="24">
        <v>0</v>
      </c>
      <c r="H38" s="19">
        <f>+G38*'Összesítő tábla'!$F$16</f>
        <v>0</v>
      </c>
      <c r="I38" s="139">
        <v>0</v>
      </c>
      <c r="J38" s="19">
        <f>+I38*'Összesítő tábla'!$F$16</f>
        <v>0</v>
      </c>
      <c r="K38" s="24">
        <v>0</v>
      </c>
      <c r="L38" s="19">
        <f>+K38*'Összesítő tábla'!$F$16</f>
        <v>0</v>
      </c>
      <c r="M38" s="138">
        <v>0</v>
      </c>
      <c r="N38" s="19">
        <f>+M38*'Összesítő tábla'!$F$16</f>
        <v>0</v>
      </c>
      <c r="O38" s="24">
        <v>0</v>
      </c>
      <c r="P38" s="19">
        <f>+O38*'Összesítő tábla'!$F$16</f>
        <v>0</v>
      </c>
      <c r="Q38" s="25"/>
      <c r="R38" s="26"/>
      <c r="S38" s="105" t="str">
        <f>IF(K38*'Összesítő tábla'!$F$16=0,"",(IF(K38*'Összesítő tábla'!$F$16&gt;500000,"igen","nem")))</f>
        <v/>
      </c>
    </row>
    <row r="39" spans="1:19" ht="14.4" x14ac:dyDescent="0.25">
      <c r="A39" s="42"/>
      <c r="B39" s="23"/>
      <c r="C39" s="43"/>
      <c r="D39" s="43"/>
      <c r="E39" s="43"/>
      <c r="F39" s="43"/>
      <c r="G39" s="24">
        <v>0</v>
      </c>
      <c r="H39" s="19">
        <f>+G39*'Összesítő tábla'!$F$16</f>
        <v>0</v>
      </c>
      <c r="I39" s="139">
        <v>0</v>
      </c>
      <c r="J39" s="19">
        <f>+I39*'Összesítő tábla'!$F$16</f>
        <v>0</v>
      </c>
      <c r="K39" s="24">
        <v>0</v>
      </c>
      <c r="L39" s="19">
        <f>+K39*'Összesítő tábla'!$F$16</f>
        <v>0</v>
      </c>
      <c r="M39" s="138">
        <v>0</v>
      </c>
      <c r="N39" s="19">
        <f>+M39*'Összesítő tábla'!$F$16</f>
        <v>0</v>
      </c>
      <c r="O39" s="24">
        <v>0</v>
      </c>
      <c r="P39" s="19">
        <f>+O39*'Összesítő tábla'!$F$16</f>
        <v>0</v>
      </c>
      <c r="Q39" s="25"/>
      <c r="R39" s="26"/>
      <c r="S39" s="105" t="str">
        <f>IF(K39*'Összesítő tábla'!$F$16=0,"",(IF(K39*'Összesítő tábla'!$F$16&gt;500000,"igen","nem")))</f>
        <v/>
      </c>
    </row>
    <row r="40" spans="1:19" ht="14.4" x14ac:dyDescent="0.25">
      <c r="A40" s="42"/>
      <c r="B40" s="23"/>
      <c r="C40" s="43"/>
      <c r="D40" s="43"/>
      <c r="E40" s="43"/>
      <c r="F40" s="43"/>
      <c r="G40" s="24">
        <v>0</v>
      </c>
      <c r="H40" s="19">
        <f>+G40*'Összesítő tábla'!$F$16</f>
        <v>0</v>
      </c>
      <c r="I40" s="139">
        <v>0</v>
      </c>
      <c r="J40" s="19">
        <f>+I40*'Összesítő tábla'!$F$16</f>
        <v>0</v>
      </c>
      <c r="K40" s="24">
        <v>0</v>
      </c>
      <c r="L40" s="19">
        <f>+K40*'Összesítő tábla'!$F$16</f>
        <v>0</v>
      </c>
      <c r="M40" s="138">
        <v>0</v>
      </c>
      <c r="N40" s="19">
        <f>+M40*'Összesítő tábla'!$F$16</f>
        <v>0</v>
      </c>
      <c r="O40" s="24">
        <v>0</v>
      </c>
      <c r="P40" s="19">
        <f>+O40*'Összesítő tábla'!$F$16</f>
        <v>0</v>
      </c>
      <c r="Q40" s="25"/>
      <c r="R40" s="26"/>
      <c r="S40" s="105" t="str">
        <f>IF(K40*'Összesítő tábla'!$F$16=0,"",(IF(K40*'Összesítő tábla'!$F$16&gt;500000,"igen","nem")))</f>
        <v/>
      </c>
    </row>
    <row r="41" spans="1:19" ht="14.4" x14ac:dyDescent="0.25">
      <c r="A41" s="42"/>
      <c r="B41" s="23"/>
      <c r="C41" s="43"/>
      <c r="D41" s="43"/>
      <c r="E41" s="43"/>
      <c r="F41" s="43"/>
      <c r="G41" s="24">
        <v>0</v>
      </c>
      <c r="H41" s="19">
        <f>+G41*'Összesítő tábla'!$F$16</f>
        <v>0</v>
      </c>
      <c r="I41" s="139">
        <v>0</v>
      </c>
      <c r="J41" s="19">
        <f>+I41*'Összesítő tábla'!$F$16</f>
        <v>0</v>
      </c>
      <c r="K41" s="24">
        <v>0</v>
      </c>
      <c r="L41" s="19">
        <f>+K41*'Összesítő tábla'!$F$16</f>
        <v>0</v>
      </c>
      <c r="M41" s="138">
        <v>0</v>
      </c>
      <c r="N41" s="19">
        <f>+M41*'Összesítő tábla'!$F$16</f>
        <v>0</v>
      </c>
      <c r="O41" s="24">
        <v>0</v>
      </c>
      <c r="P41" s="19">
        <f>+O41*'Összesítő tábla'!$F$16</f>
        <v>0</v>
      </c>
      <c r="Q41" s="25"/>
      <c r="R41" s="26"/>
      <c r="S41" s="105" t="str">
        <f>IF(K41*'Összesítő tábla'!$F$16=0,"",(IF(K41*'Összesítő tábla'!$F$16&gt;500000,"igen","nem")))</f>
        <v/>
      </c>
    </row>
    <row r="42" spans="1:19" ht="14.4" x14ac:dyDescent="0.25">
      <c r="A42" s="42"/>
      <c r="B42" s="23"/>
      <c r="C42" s="43"/>
      <c r="D42" s="43"/>
      <c r="E42" s="43"/>
      <c r="F42" s="43"/>
      <c r="G42" s="24">
        <v>0</v>
      </c>
      <c r="H42" s="19">
        <f>+G42*'Összesítő tábla'!$F$16</f>
        <v>0</v>
      </c>
      <c r="I42" s="139">
        <v>0</v>
      </c>
      <c r="J42" s="19">
        <f>+I42*'Összesítő tábla'!$F$16</f>
        <v>0</v>
      </c>
      <c r="K42" s="24">
        <v>0</v>
      </c>
      <c r="L42" s="19">
        <f>+K42*'Összesítő tábla'!$F$16</f>
        <v>0</v>
      </c>
      <c r="M42" s="138">
        <v>0</v>
      </c>
      <c r="N42" s="19">
        <f>+M42*'Összesítő tábla'!$F$16</f>
        <v>0</v>
      </c>
      <c r="O42" s="24">
        <v>0</v>
      </c>
      <c r="P42" s="19">
        <f>+O42*'Összesítő tábla'!$F$16</f>
        <v>0</v>
      </c>
      <c r="Q42" s="25"/>
      <c r="R42" s="26"/>
      <c r="S42" s="105" t="str">
        <f>IF(K42*'Összesítő tábla'!$F$16=0,"",(IF(K42*'Összesítő tábla'!$F$16&gt;500000,"igen","nem")))</f>
        <v/>
      </c>
    </row>
    <row r="43" spans="1:19" ht="14.4" x14ac:dyDescent="0.25">
      <c r="A43" s="42"/>
      <c r="B43" s="23"/>
      <c r="C43" s="43"/>
      <c r="D43" s="43"/>
      <c r="E43" s="43"/>
      <c r="F43" s="43"/>
      <c r="G43" s="24">
        <v>0</v>
      </c>
      <c r="H43" s="19">
        <f>+G43*'Összesítő tábla'!$F$16</f>
        <v>0</v>
      </c>
      <c r="I43" s="139">
        <v>0</v>
      </c>
      <c r="J43" s="19">
        <f>+I43*'Összesítő tábla'!$F$16</f>
        <v>0</v>
      </c>
      <c r="K43" s="24">
        <v>0</v>
      </c>
      <c r="L43" s="19">
        <f>+K43*'Összesítő tábla'!$F$16</f>
        <v>0</v>
      </c>
      <c r="M43" s="138">
        <v>0</v>
      </c>
      <c r="N43" s="19">
        <f>+M43*'Összesítő tábla'!$F$16</f>
        <v>0</v>
      </c>
      <c r="O43" s="24">
        <v>0</v>
      </c>
      <c r="P43" s="19">
        <f>+O43*'Összesítő tábla'!$F$16</f>
        <v>0</v>
      </c>
      <c r="Q43" s="25"/>
      <c r="R43" s="26"/>
      <c r="S43" s="105" t="str">
        <f>IF(K43*'Összesítő tábla'!$F$16=0,"",(IF(K43*'Összesítő tábla'!$F$16&gt;500000,"igen","nem")))</f>
        <v/>
      </c>
    </row>
    <row r="44" spans="1:19" ht="14.4" x14ac:dyDescent="0.25">
      <c r="A44" s="42"/>
      <c r="B44" s="23"/>
      <c r="C44" s="43"/>
      <c r="D44" s="43"/>
      <c r="E44" s="43"/>
      <c r="F44" s="43"/>
      <c r="G44" s="24">
        <v>0</v>
      </c>
      <c r="H44" s="19">
        <f>+G44*'Összesítő tábla'!$F$16</f>
        <v>0</v>
      </c>
      <c r="I44" s="139">
        <v>0</v>
      </c>
      <c r="J44" s="19">
        <f>+I44*'Összesítő tábla'!$F$16</f>
        <v>0</v>
      </c>
      <c r="K44" s="24">
        <v>0</v>
      </c>
      <c r="L44" s="19">
        <f>+K44*'Összesítő tábla'!$F$16</f>
        <v>0</v>
      </c>
      <c r="M44" s="138">
        <v>0</v>
      </c>
      <c r="N44" s="19">
        <f>+M44*'Összesítő tábla'!$F$16</f>
        <v>0</v>
      </c>
      <c r="O44" s="24">
        <v>0</v>
      </c>
      <c r="P44" s="19">
        <f>+O44*'Összesítő tábla'!$F$16</f>
        <v>0</v>
      </c>
      <c r="Q44" s="25"/>
      <c r="R44" s="26"/>
      <c r="S44" s="105" t="str">
        <f>IF(K44*'Összesítő tábla'!$F$16=0,"",(IF(K44*'Összesítő tábla'!$F$16&gt;500000,"igen","nem")))</f>
        <v/>
      </c>
    </row>
    <row r="45" spans="1:19" ht="14.4" x14ac:dyDescent="0.25">
      <c r="A45" s="42"/>
      <c r="B45" s="23"/>
      <c r="C45" s="43"/>
      <c r="D45" s="43"/>
      <c r="E45" s="43"/>
      <c r="F45" s="43"/>
      <c r="G45" s="24">
        <v>0</v>
      </c>
      <c r="H45" s="19">
        <f>+G45*'Összesítő tábla'!$F$16</f>
        <v>0</v>
      </c>
      <c r="I45" s="139">
        <v>0</v>
      </c>
      <c r="J45" s="19">
        <f>+I45*'Összesítő tábla'!$F$16</f>
        <v>0</v>
      </c>
      <c r="K45" s="24">
        <v>0</v>
      </c>
      <c r="L45" s="19">
        <f>+K45*'Összesítő tábla'!$F$16</f>
        <v>0</v>
      </c>
      <c r="M45" s="138">
        <v>0</v>
      </c>
      <c r="N45" s="19">
        <f>+M45*'Összesítő tábla'!$F$16</f>
        <v>0</v>
      </c>
      <c r="O45" s="24">
        <v>0</v>
      </c>
      <c r="P45" s="19">
        <f>+O45*'Összesítő tábla'!$F$16</f>
        <v>0</v>
      </c>
      <c r="Q45" s="25"/>
      <c r="R45" s="26"/>
      <c r="S45" s="105" t="str">
        <f>IF(K45*'Összesítő tábla'!$F$16=0,"",(IF(K45*'Összesítő tábla'!$F$16&gt;500000,"igen","nem")))</f>
        <v/>
      </c>
    </row>
    <row r="46" spans="1:19" ht="14.4" x14ac:dyDescent="0.25">
      <c r="A46" s="42"/>
      <c r="B46" s="23"/>
      <c r="C46" s="43"/>
      <c r="D46" s="43"/>
      <c r="E46" s="43"/>
      <c r="F46" s="43"/>
      <c r="G46" s="24">
        <v>0</v>
      </c>
      <c r="H46" s="19">
        <f>+G46*'Összesítő tábla'!$F$16</f>
        <v>0</v>
      </c>
      <c r="I46" s="139">
        <v>0</v>
      </c>
      <c r="J46" s="19">
        <f>+I46*'Összesítő tábla'!$F$16</f>
        <v>0</v>
      </c>
      <c r="K46" s="24">
        <v>0</v>
      </c>
      <c r="L46" s="19">
        <f>+K46*'Összesítő tábla'!$F$16</f>
        <v>0</v>
      </c>
      <c r="M46" s="138">
        <v>0</v>
      </c>
      <c r="N46" s="19">
        <f>+M46*'Összesítő tábla'!$F$16</f>
        <v>0</v>
      </c>
      <c r="O46" s="24">
        <v>0</v>
      </c>
      <c r="P46" s="19">
        <f>+O46*'Összesítő tábla'!$F$16</f>
        <v>0</v>
      </c>
      <c r="Q46" s="25"/>
      <c r="R46" s="26"/>
      <c r="S46" s="105" t="str">
        <f>IF(K46*'Összesítő tábla'!$F$16=0,"",(IF(K46*'Összesítő tábla'!$F$16&gt;500000,"igen","nem")))</f>
        <v/>
      </c>
    </row>
    <row r="47" spans="1:19" ht="14.4" x14ac:dyDescent="0.25">
      <c r="A47" s="42"/>
      <c r="B47" s="23"/>
      <c r="C47" s="43"/>
      <c r="D47" s="43"/>
      <c r="E47" s="43"/>
      <c r="F47" s="43"/>
      <c r="G47" s="24">
        <v>0</v>
      </c>
      <c r="H47" s="19">
        <f>+G47*'Összesítő tábla'!$F$16</f>
        <v>0</v>
      </c>
      <c r="I47" s="139">
        <v>0</v>
      </c>
      <c r="J47" s="19">
        <f>+I47*'Összesítő tábla'!$F$16</f>
        <v>0</v>
      </c>
      <c r="K47" s="24">
        <v>0</v>
      </c>
      <c r="L47" s="19">
        <f>+K47*'Összesítő tábla'!$F$16</f>
        <v>0</v>
      </c>
      <c r="M47" s="138">
        <v>0</v>
      </c>
      <c r="N47" s="19">
        <f>+M47*'Összesítő tábla'!$F$16</f>
        <v>0</v>
      </c>
      <c r="O47" s="24">
        <v>0</v>
      </c>
      <c r="P47" s="19">
        <f>+O47*'Összesítő tábla'!$F$16</f>
        <v>0</v>
      </c>
      <c r="Q47" s="25"/>
      <c r="R47" s="26"/>
      <c r="S47" s="105" t="str">
        <f>IF(K47*'Összesítő tábla'!$F$16=0,"",(IF(K47*'Összesítő tábla'!$F$16&gt;500000,"igen","nem")))</f>
        <v/>
      </c>
    </row>
    <row r="48" spans="1:19" ht="14.4" x14ac:dyDescent="0.25">
      <c r="A48" s="42"/>
      <c r="B48" s="23"/>
      <c r="C48" s="43"/>
      <c r="D48" s="43"/>
      <c r="E48" s="43"/>
      <c r="F48" s="43"/>
      <c r="G48" s="24">
        <v>0</v>
      </c>
      <c r="H48" s="19">
        <f>+G48*'Összesítő tábla'!$F$16</f>
        <v>0</v>
      </c>
      <c r="I48" s="139">
        <v>0</v>
      </c>
      <c r="J48" s="19">
        <f>+I48*'Összesítő tábla'!$F$16</f>
        <v>0</v>
      </c>
      <c r="K48" s="24">
        <v>0</v>
      </c>
      <c r="L48" s="19">
        <f>+K48*'Összesítő tábla'!$F$16</f>
        <v>0</v>
      </c>
      <c r="M48" s="138">
        <v>0</v>
      </c>
      <c r="N48" s="19">
        <f>+M48*'Összesítő tábla'!$F$16</f>
        <v>0</v>
      </c>
      <c r="O48" s="24">
        <v>0</v>
      </c>
      <c r="P48" s="19">
        <f>+O48*'Összesítő tábla'!$F$16</f>
        <v>0</v>
      </c>
      <c r="Q48" s="25"/>
      <c r="R48" s="26"/>
      <c r="S48" s="105" t="str">
        <f>IF(K48*'Összesítő tábla'!$F$16=0,"",(IF(K48*'Összesítő tábla'!$F$16&gt;500000,"igen","nem")))</f>
        <v/>
      </c>
    </row>
    <row r="49" spans="1:19" ht="14.4" x14ac:dyDescent="0.25">
      <c r="A49" s="42"/>
      <c r="B49" s="23"/>
      <c r="C49" s="43"/>
      <c r="D49" s="43"/>
      <c r="E49" s="43"/>
      <c r="F49" s="43"/>
      <c r="G49" s="24">
        <v>0</v>
      </c>
      <c r="H49" s="19">
        <f>+G49*'Összesítő tábla'!$F$16</f>
        <v>0</v>
      </c>
      <c r="I49" s="139">
        <v>0</v>
      </c>
      <c r="J49" s="19">
        <f>+I49*'Összesítő tábla'!$F$16</f>
        <v>0</v>
      </c>
      <c r="K49" s="24">
        <v>0</v>
      </c>
      <c r="L49" s="19">
        <f>+K49*'Összesítő tábla'!$F$16</f>
        <v>0</v>
      </c>
      <c r="M49" s="138">
        <v>0</v>
      </c>
      <c r="N49" s="19">
        <f>+M49*'Összesítő tábla'!$F$16</f>
        <v>0</v>
      </c>
      <c r="O49" s="24">
        <v>0</v>
      </c>
      <c r="P49" s="19">
        <f>+O49*'Összesítő tábla'!$F$16</f>
        <v>0</v>
      </c>
      <c r="Q49" s="25"/>
      <c r="R49" s="26"/>
      <c r="S49" s="105" t="str">
        <f>IF(K49*'Összesítő tábla'!$F$16=0,"",(IF(K49*'Összesítő tábla'!$F$16&gt;500000,"igen","nem")))</f>
        <v/>
      </c>
    </row>
    <row r="50" spans="1:19" ht="14.4" x14ac:dyDescent="0.25">
      <c r="A50" s="42"/>
      <c r="B50" s="23"/>
      <c r="C50" s="43"/>
      <c r="D50" s="43"/>
      <c r="E50" s="43"/>
      <c r="F50" s="43"/>
      <c r="G50" s="24">
        <v>0</v>
      </c>
      <c r="H50" s="19">
        <f>+G50*'Összesítő tábla'!$F$16</f>
        <v>0</v>
      </c>
      <c r="I50" s="139">
        <v>0</v>
      </c>
      <c r="J50" s="19">
        <f>+I50*'Összesítő tábla'!$F$16</f>
        <v>0</v>
      </c>
      <c r="K50" s="24">
        <v>0</v>
      </c>
      <c r="L50" s="19">
        <f>+K50*'Összesítő tábla'!$F$16</f>
        <v>0</v>
      </c>
      <c r="M50" s="138">
        <v>0</v>
      </c>
      <c r="N50" s="19">
        <f>+M50*'Összesítő tábla'!$F$16</f>
        <v>0</v>
      </c>
      <c r="O50" s="24">
        <v>0</v>
      </c>
      <c r="P50" s="19">
        <f>+O50*'Összesítő tábla'!$F$16</f>
        <v>0</v>
      </c>
      <c r="Q50" s="25"/>
      <c r="R50" s="26"/>
      <c r="S50" s="105" t="str">
        <f>IF(K50*'Összesítő tábla'!$F$16=0,"",(IF(K50*'Összesítő tábla'!$F$16&gt;500000,"igen","nem")))</f>
        <v/>
      </c>
    </row>
    <row r="51" spans="1:19" ht="14.4" x14ac:dyDescent="0.25">
      <c r="A51" s="42"/>
      <c r="B51" s="23"/>
      <c r="C51" s="43"/>
      <c r="D51" s="43"/>
      <c r="E51" s="43"/>
      <c r="F51" s="43"/>
      <c r="G51" s="24">
        <v>0</v>
      </c>
      <c r="H51" s="19">
        <f>+G51*'Összesítő tábla'!$F$16</f>
        <v>0</v>
      </c>
      <c r="I51" s="139">
        <v>0</v>
      </c>
      <c r="J51" s="19">
        <f>+I51*'Összesítő tábla'!$F$16</f>
        <v>0</v>
      </c>
      <c r="K51" s="24">
        <v>0</v>
      </c>
      <c r="L51" s="19">
        <f>+K51*'Összesítő tábla'!$F$16</f>
        <v>0</v>
      </c>
      <c r="M51" s="138">
        <v>0</v>
      </c>
      <c r="N51" s="19">
        <f>+M51*'Összesítő tábla'!$F$16</f>
        <v>0</v>
      </c>
      <c r="O51" s="24">
        <v>0</v>
      </c>
      <c r="P51" s="19">
        <f>+O51*'Összesítő tábla'!$F$16</f>
        <v>0</v>
      </c>
      <c r="Q51" s="25"/>
      <c r="R51" s="26"/>
      <c r="S51" s="105" t="str">
        <f>IF(K51*'Összesítő tábla'!$F$16=0,"",(IF(K51*'Összesítő tábla'!$F$16&gt;500000,"igen","nem")))</f>
        <v/>
      </c>
    </row>
    <row r="52" spans="1:19" ht="14.4" x14ac:dyDescent="0.25">
      <c r="A52" s="42"/>
      <c r="B52" s="23"/>
      <c r="C52" s="43"/>
      <c r="D52" s="43"/>
      <c r="E52" s="43"/>
      <c r="F52" s="43"/>
      <c r="G52" s="24">
        <v>0</v>
      </c>
      <c r="H52" s="19">
        <f>+G52*'Összesítő tábla'!$F$16</f>
        <v>0</v>
      </c>
      <c r="I52" s="139">
        <v>0</v>
      </c>
      <c r="J52" s="19">
        <f>+I52*'Összesítő tábla'!$F$16</f>
        <v>0</v>
      </c>
      <c r="K52" s="24">
        <v>0</v>
      </c>
      <c r="L52" s="19">
        <f>+K52*'Összesítő tábla'!$F$16</f>
        <v>0</v>
      </c>
      <c r="M52" s="138">
        <v>0</v>
      </c>
      <c r="N52" s="19">
        <f>+M52*'Összesítő tábla'!$F$16</f>
        <v>0</v>
      </c>
      <c r="O52" s="24">
        <v>0</v>
      </c>
      <c r="P52" s="19">
        <f>+O52*'Összesítő tábla'!$F$16</f>
        <v>0</v>
      </c>
      <c r="Q52" s="25"/>
      <c r="R52" s="26"/>
      <c r="S52" s="105" t="str">
        <f>IF(K52*'Összesítő tábla'!$F$16=0,"",(IF(K52*'Összesítő tábla'!$F$16&gt;500000,"igen","nem")))</f>
        <v/>
      </c>
    </row>
    <row r="53" spans="1:19" ht="14.4" x14ac:dyDescent="0.25">
      <c r="A53" s="42"/>
      <c r="B53" s="23"/>
      <c r="C53" s="43"/>
      <c r="D53" s="43"/>
      <c r="E53" s="43"/>
      <c r="F53" s="43"/>
      <c r="G53" s="24">
        <v>0</v>
      </c>
      <c r="H53" s="19">
        <f>+G53*'Összesítő tábla'!$F$16</f>
        <v>0</v>
      </c>
      <c r="I53" s="139">
        <v>0</v>
      </c>
      <c r="J53" s="19">
        <f>+I53*'Összesítő tábla'!$F$16</f>
        <v>0</v>
      </c>
      <c r="K53" s="24">
        <v>0</v>
      </c>
      <c r="L53" s="19">
        <f>+K53*'Összesítő tábla'!$F$16</f>
        <v>0</v>
      </c>
      <c r="M53" s="138">
        <v>0</v>
      </c>
      <c r="N53" s="19">
        <f>+M53*'Összesítő tábla'!$F$16</f>
        <v>0</v>
      </c>
      <c r="O53" s="24">
        <v>0</v>
      </c>
      <c r="P53" s="19">
        <f>+O53*'Összesítő tábla'!$F$16</f>
        <v>0</v>
      </c>
      <c r="Q53" s="25"/>
      <c r="R53" s="26"/>
      <c r="S53" s="105" t="str">
        <f>IF(K53*'Összesítő tábla'!$F$16=0,"",(IF(K53*'Összesítő tábla'!$F$16&gt;500000,"igen","nem")))</f>
        <v/>
      </c>
    </row>
    <row r="54" spans="1:19" ht="14.4" x14ac:dyDescent="0.25">
      <c r="A54" s="42"/>
      <c r="B54" s="23"/>
      <c r="C54" s="43"/>
      <c r="D54" s="43"/>
      <c r="E54" s="43"/>
      <c r="F54" s="43"/>
      <c r="G54" s="24">
        <v>0</v>
      </c>
      <c r="H54" s="19">
        <f>+G54*'Összesítő tábla'!$F$16</f>
        <v>0</v>
      </c>
      <c r="I54" s="139">
        <v>0</v>
      </c>
      <c r="J54" s="19">
        <f>+I54*'Összesítő tábla'!$F$16</f>
        <v>0</v>
      </c>
      <c r="K54" s="24">
        <v>0</v>
      </c>
      <c r="L54" s="19">
        <f>+K54*'Összesítő tábla'!$F$16</f>
        <v>0</v>
      </c>
      <c r="M54" s="138">
        <v>0</v>
      </c>
      <c r="N54" s="19">
        <f>+M54*'Összesítő tábla'!$F$16</f>
        <v>0</v>
      </c>
      <c r="O54" s="24">
        <v>0</v>
      </c>
      <c r="P54" s="19">
        <f>+O54*'Összesítő tábla'!$F$16</f>
        <v>0</v>
      </c>
      <c r="Q54" s="25"/>
      <c r="R54" s="26"/>
      <c r="S54" s="105" t="str">
        <f>IF(K54*'Összesítő tábla'!$F$16=0,"",(IF(K54*'Összesítő tábla'!$F$16&gt;500000,"igen","nem")))</f>
        <v/>
      </c>
    </row>
    <row r="55" spans="1:19" ht="14.4" x14ac:dyDescent="0.25">
      <c r="A55" s="42"/>
      <c r="B55" s="23"/>
      <c r="C55" s="43"/>
      <c r="D55" s="43"/>
      <c r="E55" s="43"/>
      <c r="F55" s="43"/>
      <c r="G55" s="24">
        <v>0</v>
      </c>
      <c r="H55" s="19">
        <f>+G55*'Összesítő tábla'!$F$16</f>
        <v>0</v>
      </c>
      <c r="I55" s="139">
        <v>0</v>
      </c>
      <c r="J55" s="19">
        <f>+I55*'Összesítő tábla'!$F$16</f>
        <v>0</v>
      </c>
      <c r="K55" s="24">
        <v>0</v>
      </c>
      <c r="L55" s="19">
        <f>+K55*'Összesítő tábla'!$F$16</f>
        <v>0</v>
      </c>
      <c r="M55" s="138">
        <v>0</v>
      </c>
      <c r="N55" s="19">
        <f>+M55*'Összesítő tábla'!$F$16</f>
        <v>0</v>
      </c>
      <c r="O55" s="24">
        <v>0</v>
      </c>
      <c r="P55" s="19">
        <f>+O55*'Összesítő tábla'!$F$16</f>
        <v>0</v>
      </c>
      <c r="Q55" s="25"/>
      <c r="R55" s="26"/>
      <c r="S55" s="105" t="str">
        <f>IF(K55*'Összesítő tábla'!$F$16=0,"",(IF(K55*'Összesítő tábla'!$F$16&gt;500000,"igen","nem")))</f>
        <v/>
      </c>
    </row>
    <row r="56" spans="1:19" ht="14.4" x14ac:dyDescent="0.25">
      <c r="A56" s="42"/>
      <c r="B56" s="23"/>
      <c r="C56" s="43"/>
      <c r="D56" s="43"/>
      <c r="E56" s="43"/>
      <c r="F56" s="43"/>
      <c r="G56" s="24">
        <v>0</v>
      </c>
      <c r="H56" s="19">
        <f>+G56*'Összesítő tábla'!$F$16</f>
        <v>0</v>
      </c>
      <c r="I56" s="139">
        <v>0</v>
      </c>
      <c r="J56" s="19">
        <f>+I56*'Összesítő tábla'!$F$16</f>
        <v>0</v>
      </c>
      <c r="K56" s="24">
        <v>0</v>
      </c>
      <c r="L56" s="19">
        <f>+K56*'Összesítő tábla'!$F$16</f>
        <v>0</v>
      </c>
      <c r="M56" s="138">
        <v>0</v>
      </c>
      <c r="N56" s="19">
        <f>+M56*'Összesítő tábla'!$F$16</f>
        <v>0</v>
      </c>
      <c r="O56" s="24">
        <v>0</v>
      </c>
      <c r="P56" s="19">
        <f>+O56*'Összesítő tábla'!$F$16</f>
        <v>0</v>
      </c>
      <c r="Q56" s="25"/>
      <c r="R56" s="26"/>
      <c r="S56" s="105" t="str">
        <f>IF(K56*'Összesítő tábla'!$F$16=0,"",(IF(K56*'Összesítő tábla'!$F$16&gt;500000,"igen","nem")))</f>
        <v/>
      </c>
    </row>
    <row r="57" spans="1:19" ht="14.4" x14ac:dyDescent="0.25">
      <c r="A57" s="42"/>
      <c r="B57" s="23"/>
      <c r="C57" s="43"/>
      <c r="D57" s="43"/>
      <c r="E57" s="43"/>
      <c r="F57" s="43"/>
      <c r="G57" s="24">
        <v>0</v>
      </c>
      <c r="H57" s="19">
        <f>+G57*'Összesítő tábla'!$F$16</f>
        <v>0</v>
      </c>
      <c r="I57" s="139">
        <v>0</v>
      </c>
      <c r="J57" s="19">
        <f>+I57*'Összesítő tábla'!$F$16</f>
        <v>0</v>
      </c>
      <c r="K57" s="24">
        <v>0</v>
      </c>
      <c r="L57" s="19">
        <f>+K57*'Összesítő tábla'!$F$16</f>
        <v>0</v>
      </c>
      <c r="M57" s="138">
        <v>0</v>
      </c>
      <c r="N57" s="19">
        <f>+M57*'Összesítő tábla'!$F$16</f>
        <v>0</v>
      </c>
      <c r="O57" s="24">
        <v>0</v>
      </c>
      <c r="P57" s="19">
        <f>+O57*'Összesítő tábla'!$F$16</f>
        <v>0</v>
      </c>
      <c r="Q57" s="25"/>
      <c r="R57" s="26"/>
      <c r="S57" s="105" t="str">
        <f>IF(K57*'Összesítő tábla'!$F$16=0,"",(IF(K57*'Összesítő tábla'!$F$16&gt;500000,"igen","nem")))</f>
        <v/>
      </c>
    </row>
    <row r="58" spans="1:19" ht="14.4" x14ac:dyDescent="0.25">
      <c r="A58" s="42"/>
      <c r="B58" s="23"/>
      <c r="C58" s="43"/>
      <c r="D58" s="43"/>
      <c r="E58" s="43"/>
      <c r="F58" s="43"/>
      <c r="G58" s="24">
        <v>0</v>
      </c>
      <c r="H58" s="19">
        <f>+G58*'Összesítő tábla'!$F$16</f>
        <v>0</v>
      </c>
      <c r="I58" s="139">
        <v>0</v>
      </c>
      <c r="J58" s="19">
        <f>+I58*'Összesítő tábla'!$F$16</f>
        <v>0</v>
      </c>
      <c r="K58" s="24">
        <v>0</v>
      </c>
      <c r="L58" s="19">
        <f>+K58*'Összesítő tábla'!$F$16</f>
        <v>0</v>
      </c>
      <c r="M58" s="138">
        <v>0</v>
      </c>
      <c r="N58" s="19">
        <f>+M58*'Összesítő tábla'!$F$16</f>
        <v>0</v>
      </c>
      <c r="O58" s="24">
        <v>0</v>
      </c>
      <c r="P58" s="19">
        <f>+O58*'Összesítő tábla'!$F$16</f>
        <v>0</v>
      </c>
      <c r="Q58" s="25"/>
      <c r="R58" s="26"/>
      <c r="S58" s="105" t="str">
        <f>IF(K58*'Összesítő tábla'!$F$16=0,"",(IF(K58*'Összesítő tábla'!$F$16&gt;500000,"igen","nem")))</f>
        <v/>
      </c>
    </row>
    <row r="59" spans="1:19" ht="14.4" x14ac:dyDescent="0.25">
      <c r="A59" s="42"/>
      <c r="B59" s="23"/>
      <c r="C59" s="43"/>
      <c r="D59" s="43"/>
      <c r="E59" s="43"/>
      <c r="F59" s="43"/>
      <c r="G59" s="24">
        <v>0</v>
      </c>
      <c r="H59" s="19">
        <f>+G59*'Összesítő tábla'!$F$16</f>
        <v>0</v>
      </c>
      <c r="I59" s="139">
        <v>0</v>
      </c>
      <c r="J59" s="19">
        <f>+I59*'Összesítő tábla'!$F$16</f>
        <v>0</v>
      </c>
      <c r="K59" s="24">
        <v>0</v>
      </c>
      <c r="L59" s="19">
        <f>+K59*'Összesítő tábla'!$F$16</f>
        <v>0</v>
      </c>
      <c r="M59" s="138">
        <v>0</v>
      </c>
      <c r="N59" s="19">
        <f>+M59*'Összesítő tábla'!$F$16</f>
        <v>0</v>
      </c>
      <c r="O59" s="24">
        <v>0</v>
      </c>
      <c r="P59" s="19">
        <f>+O59*'Összesítő tábla'!$F$16</f>
        <v>0</v>
      </c>
      <c r="Q59" s="25"/>
      <c r="R59" s="26"/>
      <c r="S59" s="105" t="str">
        <f>IF(K59*'Összesítő tábla'!$F$16=0,"",(IF(K59*'Összesítő tábla'!$F$16&gt;500000,"igen","nem")))</f>
        <v/>
      </c>
    </row>
    <row r="60" spans="1:19" ht="14.4" x14ac:dyDescent="0.25">
      <c r="A60" s="42"/>
      <c r="B60" s="23"/>
      <c r="C60" s="43"/>
      <c r="D60" s="43"/>
      <c r="E60" s="43"/>
      <c r="F60" s="43"/>
      <c r="G60" s="24">
        <v>0</v>
      </c>
      <c r="H60" s="19">
        <f>+G60*'Összesítő tábla'!$F$16</f>
        <v>0</v>
      </c>
      <c r="I60" s="139">
        <v>0</v>
      </c>
      <c r="J60" s="19">
        <f>+I60*'Összesítő tábla'!$F$16</f>
        <v>0</v>
      </c>
      <c r="K60" s="24">
        <v>0</v>
      </c>
      <c r="L60" s="19">
        <f>+K60*'Összesítő tábla'!$F$16</f>
        <v>0</v>
      </c>
      <c r="M60" s="138">
        <v>0</v>
      </c>
      <c r="N60" s="19">
        <f>+M60*'Összesítő tábla'!$F$16</f>
        <v>0</v>
      </c>
      <c r="O60" s="24">
        <v>0</v>
      </c>
      <c r="P60" s="19">
        <f>+O60*'Összesítő tábla'!$F$16</f>
        <v>0</v>
      </c>
      <c r="Q60" s="25"/>
      <c r="R60" s="26"/>
      <c r="S60" s="105" t="str">
        <f>IF(K60*'Összesítő tábla'!$F$16=0,"",(IF(K60*'Összesítő tábla'!$F$16&gt;500000,"igen","nem")))</f>
        <v/>
      </c>
    </row>
    <row r="61" spans="1:19" ht="14.4" x14ac:dyDescent="0.25">
      <c r="A61" s="42"/>
      <c r="B61" s="23"/>
      <c r="C61" s="43"/>
      <c r="D61" s="43"/>
      <c r="E61" s="43"/>
      <c r="F61" s="43"/>
      <c r="G61" s="24">
        <v>0</v>
      </c>
      <c r="H61" s="19">
        <f>+G61*'Összesítő tábla'!$F$16</f>
        <v>0</v>
      </c>
      <c r="I61" s="139">
        <v>0</v>
      </c>
      <c r="J61" s="19">
        <f>+I61*'Összesítő tábla'!$F$16</f>
        <v>0</v>
      </c>
      <c r="K61" s="24">
        <v>0</v>
      </c>
      <c r="L61" s="19">
        <f>+K61*'Összesítő tábla'!$F$16</f>
        <v>0</v>
      </c>
      <c r="M61" s="138">
        <v>0</v>
      </c>
      <c r="N61" s="19">
        <f>+M61*'Összesítő tábla'!$F$16</f>
        <v>0</v>
      </c>
      <c r="O61" s="24">
        <v>0</v>
      </c>
      <c r="P61" s="19">
        <f>+O61*'Összesítő tábla'!$F$16</f>
        <v>0</v>
      </c>
      <c r="Q61" s="25"/>
      <c r="R61" s="26"/>
      <c r="S61" s="105" t="str">
        <f>IF(K61*'Összesítő tábla'!$F$16=0,"",(IF(K61*'Összesítő tábla'!$F$16&gt;500000,"igen","nem")))</f>
        <v/>
      </c>
    </row>
    <row r="62" spans="1:19" ht="14.4" x14ac:dyDescent="0.25">
      <c r="A62" s="42"/>
      <c r="B62" s="23"/>
      <c r="C62" s="43"/>
      <c r="D62" s="43"/>
      <c r="E62" s="43"/>
      <c r="F62" s="43"/>
      <c r="G62" s="24">
        <v>0</v>
      </c>
      <c r="H62" s="19">
        <f>+G62*'Összesítő tábla'!$F$16</f>
        <v>0</v>
      </c>
      <c r="I62" s="139">
        <v>0</v>
      </c>
      <c r="J62" s="19">
        <f>+I62*'Összesítő tábla'!$F$16</f>
        <v>0</v>
      </c>
      <c r="K62" s="24">
        <v>0</v>
      </c>
      <c r="L62" s="19">
        <f>+K62*'Összesítő tábla'!$F$16</f>
        <v>0</v>
      </c>
      <c r="M62" s="138">
        <v>0</v>
      </c>
      <c r="N62" s="19">
        <f>+M62*'Összesítő tábla'!$F$16</f>
        <v>0</v>
      </c>
      <c r="O62" s="24">
        <v>0</v>
      </c>
      <c r="P62" s="19">
        <f>+O62*'Összesítő tábla'!$F$16</f>
        <v>0</v>
      </c>
      <c r="Q62" s="25"/>
      <c r="R62" s="26"/>
      <c r="S62" s="105" t="str">
        <f>IF(K62*'Összesítő tábla'!$F$16=0,"",(IF(K62*'Összesítő tábla'!$F$16&gt;500000,"igen","nem")))</f>
        <v/>
      </c>
    </row>
    <row r="63" spans="1:19" ht="14.4" x14ac:dyDescent="0.25">
      <c r="A63" s="42"/>
      <c r="B63" s="23"/>
      <c r="C63" s="43"/>
      <c r="D63" s="43"/>
      <c r="E63" s="43"/>
      <c r="F63" s="43"/>
      <c r="G63" s="24">
        <v>0</v>
      </c>
      <c r="H63" s="19">
        <f>+G63*'Összesítő tábla'!$F$16</f>
        <v>0</v>
      </c>
      <c r="I63" s="139">
        <v>0</v>
      </c>
      <c r="J63" s="19">
        <f>+I63*'Összesítő tábla'!$F$16</f>
        <v>0</v>
      </c>
      <c r="K63" s="24">
        <v>0</v>
      </c>
      <c r="L63" s="19">
        <f>+K63*'Összesítő tábla'!$F$16</f>
        <v>0</v>
      </c>
      <c r="M63" s="138">
        <v>0</v>
      </c>
      <c r="N63" s="19">
        <f>+M63*'Összesítő tábla'!$F$16</f>
        <v>0</v>
      </c>
      <c r="O63" s="24">
        <v>0</v>
      </c>
      <c r="P63" s="19">
        <f>+O63*'Összesítő tábla'!$F$16</f>
        <v>0</v>
      </c>
      <c r="Q63" s="25"/>
      <c r="R63" s="26"/>
      <c r="S63" s="105" t="str">
        <f>IF(K63*'Összesítő tábla'!$F$16=0,"",(IF(K63*'Összesítő tábla'!$F$16&gt;500000,"igen","nem")))</f>
        <v/>
      </c>
    </row>
    <row r="64" spans="1:19" ht="14.4" x14ac:dyDescent="0.25">
      <c r="A64" s="42"/>
      <c r="B64" s="23"/>
      <c r="C64" s="43"/>
      <c r="D64" s="43"/>
      <c r="E64" s="43"/>
      <c r="F64" s="43"/>
      <c r="G64" s="24">
        <v>0</v>
      </c>
      <c r="H64" s="19">
        <f>+G64*'Összesítő tábla'!$F$16</f>
        <v>0</v>
      </c>
      <c r="I64" s="139">
        <v>0</v>
      </c>
      <c r="J64" s="19">
        <f>+I64*'Összesítő tábla'!$F$16</f>
        <v>0</v>
      </c>
      <c r="K64" s="24">
        <v>0</v>
      </c>
      <c r="L64" s="19">
        <f>+K64*'Összesítő tábla'!$F$16</f>
        <v>0</v>
      </c>
      <c r="M64" s="138">
        <v>0</v>
      </c>
      <c r="N64" s="19">
        <f>+M64*'Összesítő tábla'!$F$16</f>
        <v>0</v>
      </c>
      <c r="O64" s="24">
        <v>0</v>
      </c>
      <c r="P64" s="19">
        <f>+O64*'Összesítő tábla'!$F$16</f>
        <v>0</v>
      </c>
      <c r="Q64" s="25"/>
      <c r="R64" s="26"/>
      <c r="S64" s="105" t="str">
        <f>IF(K64*'Összesítő tábla'!$F$16=0,"",(IF(K64*'Összesítő tábla'!$F$16&gt;500000,"igen","nem")))</f>
        <v/>
      </c>
    </row>
    <row r="65" spans="1:19" ht="14.4" x14ac:dyDescent="0.25">
      <c r="A65" s="42"/>
      <c r="B65" s="23"/>
      <c r="C65" s="43"/>
      <c r="D65" s="43"/>
      <c r="E65" s="43"/>
      <c r="F65" s="43"/>
      <c r="G65" s="24">
        <v>0</v>
      </c>
      <c r="H65" s="19">
        <f>+G65*'Összesítő tábla'!$F$16</f>
        <v>0</v>
      </c>
      <c r="I65" s="139">
        <v>0</v>
      </c>
      <c r="J65" s="19">
        <f>+I65*'Összesítő tábla'!$F$16</f>
        <v>0</v>
      </c>
      <c r="K65" s="24">
        <v>0</v>
      </c>
      <c r="L65" s="19">
        <f>+K65*'Összesítő tábla'!$F$16</f>
        <v>0</v>
      </c>
      <c r="M65" s="138">
        <v>0</v>
      </c>
      <c r="N65" s="19">
        <f>+M65*'Összesítő tábla'!$F$16</f>
        <v>0</v>
      </c>
      <c r="O65" s="24">
        <v>0</v>
      </c>
      <c r="P65" s="19">
        <f>+O65*'Összesítő tábla'!$F$16</f>
        <v>0</v>
      </c>
      <c r="Q65" s="25"/>
      <c r="R65" s="26"/>
      <c r="S65" s="105" t="str">
        <f>IF(K65*'Összesítő tábla'!$F$16=0,"",(IF(K65*'Összesítő tábla'!$F$16&gt;500000,"igen","nem")))</f>
        <v/>
      </c>
    </row>
    <row r="66" spans="1:19" ht="14.4" x14ac:dyDescent="0.25">
      <c r="A66" s="42"/>
      <c r="B66" s="23"/>
      <c r="C66" s="43"/>
      <c r="D66" s="43"/>
      <c r="E66" s="43"/>
      <c r="F66" s="43"/>
      <c r="G66" s="24">
        <v>0</v>
      </c>
      <c r="H66" s="19">
        <f>+G66*'Összesítő tábla'!$F$16</f>
        <v>0</v>
      </c>
      <c r="I66" s="139">
        <v>0</v>
      </c>
      <c r="J66" s="19">
        <f>+I66*'Összesítő tábla'!$F$16</f>
        <v>0</v>
      </c>
      <c r="K66" s="24">
        <v>0</v>
      </c>
      <c r="L66" s="19">
        <f>+K66*'Összesítő tábla'!$F$16</f>
        <v>0</v>
      </c>
      <c r="M66" s="138">
        <v>0</v>
      </c>
      <c r="N66" s="19">
        <f>+M66*'Összesítő tábla'!$F$16</f>
        <v>0</v>
      </c>
      <c r="O66" s="24">
        <v>0</v>
      </c>
      <c r="P66" s="19">
        <f>+O66*'Összesítő tábla'!$F$16</f>
        <v>0</v>
      </c>
      <c r="Q66" s="25"/>
      <c r="R66" s="26"/>
      <c r="S66" s="105" t="str">
        <f>IF(K66*'Összesítő tábla'!$F$16=0,"",(IF(K66*'Összesítő tábla'!$F$16&gt;500000,"igen","nem")))</f>
        <v/>
      </c>
    </row>
    <row r="67" spans="1:19" ht="14.4" x14ac:dyDescent="0.25">
      <c r="A67" s="42"/>
      <c r="B67" s="23"/>
      <c r="C67" s="43"/>
      <c r="D67" s="43"/>
      <c r="E67" s="43"/>
      <c r="F67" s="43"/>
      <c r="G67" s="24">
        <v>0</v>
      </c>
      <c r="H67" s="19">
        <f>+G67*'Összesítő tábla'!$F$16</f>
        <v>0</v>
      </c>
      <c r="I67" s="139">
        <v>0</v>
      </c>
      <c r="J67" s="19">
        <f>+I67*'Összesítő tábla'!$F$16</f>
        <v>0</v>
      </c>
      <c r="K67" s="24">
        <v>0</v>
      </c>
      <c r="L67" s="19">
        <f>+K67*'Összesítő tábla'!$F$16</f>
        <v>0</v>
      </c>
      <c r="M67" s="138">
        <v>0</v>
      </c>
      <c r="N67" s="19">
        <f>+M67*'Összesítő tábla'!$F$16</f>
        <v>0</v>
      </c>
      <c r="O67" s="24">
        <v>0</v>
      </c>
      <c r="P67" s="19">
        <f>+O67*'Összesítő tábla'!$F$16</f>
        <v>0</v>
      </c>
      <c r="Q67" s="25"/>
      <c r="R67" s="26"/>
      <c r="S67" s="105" t="str">
        <f>IF(K67*'Összesítő tábla'!$F$16=0,"",(IF(K67*'Összesítő tábla'!$F$16&gt;500000,"igen","nem")))</f>
        <v/>
      </c>
    </row>
    <row r="68" spans="1:19" ht="14.4" x14ac:dyDescent="0.25">
      <c r="A68" s="42"/>
      <c r="B68" s="23"/>
      <c r="C68" s="43"/>
      <c r="D68" s="43"/>
      <c r="E68" s="43"/>
      <c r="F68" s="43"/>
      <c r="G68" s="24">
        <v>0</v>
      </c>
      <c r="H68" s="19">
        <f>+G68*'Összesítő tábla'!$F$16</f>
        <v>0</v>
      </c>
      <c r="I68" s="139">
        <v>0</v>
      </c>
      <c r="J68" s="19">
        <f>+I68*'Összesítő tábla'!$F$16</f>
        <v>0</v>
      </c>
      <c r="K68" s="24">
        <v>0</v>
      </c>
      <c r="L68" s="19">
        <f>+K68*'Összesítő tábla'!$F$16</f>
        <v>0</v>
      </c>
      <c r="M68" s="138">
        <v>0</v>
      </c>
      <c r="N68" s="19">
        <f>+M68*'Összesítő tábla'!$F$16</f>
        <v>0</v>
      </c>
      <c r="O68" s="24">
        <v>0</v>
      </c>
      <c r="P68" s="19">
        <f>+O68*'Összesítő tábla'!$F$16</f>
        <v>0</v>
      </c>
      <c r="Q68" s="25"/>
      <c r="R68" s="26"/>
      <c r="S68" s="105" t="str">
        <f>IF(K68*'Összesítő tábla'!$F$16=0,"",(IF(K68*'Összesítő tábla'!$F$16&gt;500000,"igen","nem")))</f>
        <v/>
      </c>
    </row>
    <row r="69" spans="1:19" ht="14.4" x14ac:dyDescent="0.25">
      <c r="A69" s="42"/>
      <c r="B69" s="23"/>
      <c r="C69" s="43"/>
      <c r="D69" s="43"/>
      <c r="E69" s="43"/>
      <c r="F69" s="43"/>
      <c r="G69" s="24">
        <v>0</v>
      </c>
      <c r="H69" s="19">
        <f>+G69*'Összesítő tábla'!$F$16</f>
        <v>0</v>
      </c>
      <c r="I69" s="139">
        <v>0</v>
      </c>
      <c r="J69" s="19">
        <f>+I69*'Összesítő tábla'!$F$16</f>
        <v>0</v>
      </c>
      <c r="K69" s="24">
        <v>0</v>
      </c>
      <c r="L69" s="19">
        <f>+K69*'Összesítő tábla'!$F$16</f>
        <v>0</v>
      </c>
      <c r="M69" s="138">
        <v>0</v>
      </c>
      <c r="N69" s="19">
        <f>+M69*'Összesítő tábla'!$F$16</f>
        <v>0</v>
      </c>
      <c r="O69" s="24">
        <v>0</v>
      </c>
      <c r="P69" s="19">
        <f>+O69*'Összesítő tábla'!$F$16</f>
        <v>0</v>
      </c>
      <c r="Q69" s="25"/>
      <c r="R69" s="26"/>
      <c r="S69" s="105" t="str">
        <f>IF(K69*'Összesítő tábla'!$F$16=0,"",(IF(K69*'Összesítő tábla'!$F$16&gt;500000,"igen","nem")))</f>
        <v/>
      </c>
    </row>
    <row r="70" spans="1:19" ht="14.4" x14ac:dyDescent="0.25">
      <c r="A70" s="42"/>
      <c r="B70" s="23"/>
      <c r="C70" s="43"/>
      <c r="D70" s="43"/>
      <c r="E70" s="43"/>
      <c r="F70" s="43"/>
      <c r="G70" s="24">
        <v>0</v>
      </c>
      <c r="H70" s="19">
        <f>+G70*'Összesítő tábla'!$F$16</f>
        <v>0</v>
      </c>
      <c r="I70" s="139">
        <v>0</v>
      </c>
      <c r="J70" s="19">
        <f>+I70*'Összesítő tábla'!$F$16</f>
        <v>0</v>
      </c>
      <c r="K70" s="24">
        <v>0</v>
      </c>
      <c r="L70" s="19">
        <f>+K70*'Összesítő tábla'!$F$16</f>
        <v>0</v>
      </c>
      <c r="M70" s="138">
        <v>0</v>
      </c>
      <c r="N70" s="19">
        <f>+M70*'Összesítő tábla'!$F$16</f>
        <v>0</v>
      </c>
      <c r="O70" s="24">
        <v>0</v>
      </c>
      <c r="P70" s="19">
        <f>+O70*'Összesítő tábla'!$F$16</f>
        <v>0</v>
      </c>
      <c r="Q70" s="25"/>
      <c r="R70" s="26"/>
      <c r="S70" s="105" t="str">
        <f>IF(K70*'Összesítő tábla'!$F$16=0,"",(IF(K70*'Összesítő tábla'!$F$16&gt;500000,"igen","nem")))</f>
        <v/>
      </c>
    </row>
    <row r="71" spans="1:19" ht="14.4" x14ac:dyDescent="0.25">
      <c r="A71" s="42"/>
      <c r="B71" s="23"/>
      <c r="C71" s="43"/>
      <c r="D71" s="43"/>
      <c r="E71" s="43"/>
      <c r="F71" s="43"/>
      <c r="G71" s="24">
        <v>0</v>
      </c>
      <c r="H71" s="19">
        <f>+G71*'Összesítő tábla'!$F$16</f>
        <v>0</v>
      </c>
      <c r="I71" s="139">
        <v>0</v>
      </c>
      <c r="J71" s="19">
        <f>+I71*'Összesítő tábla'!$F$16</f>
        <v>0</v>
      </c>
      <c r="K71" s="24">
        <v>0</v>
      </c>
      <c r="L71" s="19">
        <f>+K71*'Összesítő tábla'!$F$16</f>
        <v>0</v>
      </c>
      <c r="M71" s="138">
        <v>0</v>
      </c>
      <c r="N71" s="19">
        <f>+M71*'Összesítő tábla'!$F$16</f>
        <v>0</v>
      </c>
      <c r="O71" s="24">
        <v>0</v>
      </c>
      <c r="P71" s="19">
        <f>+O71*'Összesítő tábla'!$F$16</f>
        <v>0</v>
      </c>
      <c r="Q71" s="25"/>
      <c r="R71" s="26"/>
      <c r="S71" s="105" t="str">
        <f>IF(K71*'Összesítő tábla'!$F$16=0,"",(IF(K71*'Összesítő tábla'!$F$16&gt;500000,"igen","nem")))</f>
        <v/>
      </c>
    </row>
    <row r="72" spans="1:19" ht="14.4" x14ac:dyDescent="0.25">
      <c r="A72" s="42"/>
      <c r="B72" s="23"/>
      <c r="C72" s="43"/>
      <c r="D72" s="43"/>
      <c r="E72" s="43"/>
      <c r="F72" s="43"/>
      <c r="G72" s="24">
        <v>0</v>
      </c>
      <c r="H72" s="19">
        <f>+G72*'Összesítő tábla'!$F$16</f>
        <v>0</v>
      </c>
      <c r="I72" s="139">
        <v>0</v>
      </c>
      <c r="J72" s="19">
        <f>+I72*'Összesítő tábla'!$F$16</f>
        <v>0</v>
      </c>
      <c r="K72" s="24">
        <v>0</v>
      </c>
      <c r="L72" s="19">
        <f>+K72*'Összesítő tábla'!$F$16</f>
        <v>0</v>
      </c>
      <c r="M72" s="138">
        <v>0</v>
      </c>
      <c r="N72" s="19">
        <f>+M72*'Összesítő tábla'!$F$16</f>
        <v>0</v>
      </c>
      <c r="O72" s="24">
        <v>0</v>
      </c>
      <c r="P72" s="19">
        <f>+O72*'Összesítő tábla'!$F$16</f>
        <v>0</v>
      </c>
      <c r="Q72" s="25"/>
      <c r="R72" s="26"/>
      <c r="S72" s="105" t="str">
        <f>IF(K72*'Összesítő tábla'!$F$16=0,"",(IF(K72*'Összesítő tábla'!$F$16&gt;500000,"igen","nem")))</f>
        <v/>
      </c>
    </row>
    <row r="73" spans="1:19" ht="14.4" x14ac:dyDescent="0.25">
      <c r="A73" s="42"/>
      <c r="B73" s="23"/>
      <c r="C73" s="43"/>
      <c r="D73" s="43"/>
      <c r="E73" s="43"/>
      <c r="F73" s="43"/>
      <c r="G73" s="24">
        <v>0</v>
      </c>
      <c r="H73" s="19">
        <f>+G73*'Összesítő tábla'!$F$16</f>
        <v>0</v>
      </c>
      <c r="I73" s="139">
        <v>0</v>
      </c>
      <c r="J73" s="19">
        <f>+I73*'Összesítő tábla'!$F$16</f>
        <v>0</v>
      </c>
      <c r="K73" s="24">
        <v>0</v>
      </c>
      <c r="L73" s="19">
        <f>+K73*'Összesítő tábla'!$F$16</f>
        <v>0</v>
      </c>
      <c r="M73" s="138">
        <v>0</v>
      </c>
      <c r="N73" s="19">
        <f>+M73*'Összesítő tábla'!$F$16</f>
        <v>0</v>
      </c>
      <c r="O73" s="24">
        <v>0</v>
      </c>
      <c r="P73" s="19">
        <f>+O73*'Összesítő tábla'!$F$16</f>
        <v>0</v>
      </c>
      <c r="Q73" s="25"/>
      <c r="R73" s="26"/>
      <c r="S73" s="105" t="str">
        <f>IF(K73*'Összesítő tábla'!$F$16=0,"",(IF(K73*'Összesítő tábla'!$F$16&gt;500000,"igen","nem")))</f>
        <v/>
      </c>
    </row>
    <row r="74" spans="1:19" ht="14.4" x14ac:dyDescent="0.25">
      <c r="A74" s="42"/>
      <c r="B74" s="23"/>
      <c r="C74" s="43"/>
      <c r="D74" s="43"/>
      <c r="E74" s="43"/>
      <c r="F74" s="43"/>
      <c r="G74" s="24">
        <v>0</v>
      </c>
      <c r="H74" s="19">
        <f>+G74*'Összesítő tábla'!$F$16</f>
        <v>0</v>
      </c>
      <c r="I74" s="139">
        <v>0</v>
      </c>
      <c r="J74" s="19">
        <f>+I74*'Összesítő tábla'!$F$16</f>
        <v>0</v>
      </c>
      <c r="K74" s="24">
        <v>0</v>
      </c>
      <c r="L74" s="19">
        <f>+K74*'Összesítő tábla'!$F$16</f>
        <v>0</v>
      </c>
      <c r="M74" s="138">
        <v>0</v>
      </c>
      <c r="N74" s="19">
        <f>+M74*'Összesítő tábla'!$F$16</f>
        <v>0</v>
      </c>
      <c r="O74" s="24">
        <v>0</v>
      </c>
      <c r="P74" s="19">
        <f>+O74*'Összesítő tábla'!$F$16</f>
        <v>0</v>
      </c>
      <c r="Q74" s="25"/>
      <c r="R74" s="26"/>
      <c r="S74" s="105" t="str">
        <f>IF(K74*'Összesítő tábla'!$F$16=0,"",(IF(K74*'Összesítő tábla'!$F$16&gt;500000,"igen","nem")))</f>
        <v/>
      </c>
    </row>
    <row r="75" spans="1:19" ht="14.4" x14ac:dyDescent="0.25">
      <c r="A75" s="42"/>
      <c r="B75" s="23"/>
      <c r="C75" s="43"/>
      <c r="D75" s="43"/>
      <c r="E75" s="43"/>
      <c r="F75" s="43"/>
      <c r="G75" s="24">
        <v>0</v>
      </c>
      <c r="H75" s="19">
        <f>+G75*'Összesítő tábla'!$F$16</f>
        <v>0</v>
      </c>
      <c r="I75" s="139">
        <v>0</v>
      </c>
      <c r="J75" s="19">
        <f>+I75*'Összesítő tábla'!$F$16</f>
        <v>0</v>
      </c>
      <c r="K75" s="24">
        <v>0</v>
      </c>
      <c r="L75" s="19">
        <f>+K75*'Összesítő tábla'!$F$16</f>
        <v>0</v>
      </c>
      <c r="M75" s="138">
        <v>0</v>
      </c>
      <c r="N75" s="19">
        <f>+M75*'Összesítő tábla'!$F$16</f>
        <v>0</v>
      </c>
      <c r="O75" s="24">
        <v>0</v>
      </c>
      <c r="P75" s="19">
        <f>+O75*'Összesítő tábla'!$F$16</f>
        <v>0</v>
      </c>
      <c r="Q75" s="25"/>
      <c r="R75" s="26"/>
      <c r="S75" s="105" t="str">
        <f>IF(K75*'Összesítő tábla'!$F$16=0,"",(IF(K75*'Összesítő tábla'!$F$16&gt;500000,"igen","nem")))</f>
        <v/>
      </c>
    </row>
    <row r="76" spans="1:19" ht="14.4" x14ac:dyDescent="0.25">
      <c r="A76" s="42"/>
      <c r="B76" s="23"/>
      <c r="C76" s="43"/>
      <c r="D76" s="43"/>
      <c r="E76" s="43"/>
      <c r="F76" s="43"/>
      <c r="G76" s="24">
        <v>0</v>
      </c>
      <c r="H76" s="19">
        <f>+G76*'Összesítő tábla'!$F$16</f>
        <v>0</v>
      </c>
      <c r="I76" s="139">
        <v>0</v>
      </c>
      <c r="J76" s="19">
        <f>+I76*'Összesítő tábla'!$F$16</f>
        <v>0</v>
      </c>
      <c r="K76" s="24">
        <v>0</v>
      </c>
      <c r="L76" s="19">
        <f>+K76*'Összesítő tábla'!$F$16</f>
        <v>0</v>
      </c>
      <c r="M76" s="138">
        <v>0</v>
      </c>
      <c r="N76" s="19">
        <f>+M76*'Összesítő tábla'!$F$16</f>
        <v>0</v>
      </c>
      <c r="O76" s="24">
        <v>0</v>
      </c>
      <c r="P76" s="19">
        <f>+O76*'Összesítő tábla'!$F$16</f>
        <v>0</v>
      </c>
      <c r="Q76" s="25"/>
      <c r="R76" s="26"/>
      <c r="S76" s="105" t="str">
        <f>IF(K76*'Összesítő tábla'!$F$16=0,"",(IF(K76*'Összesítő tábla'!$F$16&gt;500000,"igen","nem")))</f>
        <v/>
      </c>
    </row>
    <row r="77" spans="1:19" ht="14.4" x14ac:dyDescent="0.25">
      <c r="A77" s="42"/>
      <c r="B77" s="23"/>
      <c r="C77" s="43"/>
      <c r="D77" s="43"/>
      <c r="E77" s="43"/>
      <c r="F77" s="43"/>
      <c r="G77" s="24">
        <v>0</v>
      </c>
      <c r="H77" s="19">
        <f>+G77*'Összesítő tábla'!$F$16</f>
        <v>0</v>
      </c>
      <c r="I77" s="139">
        <v>0</v>
      </c>
      <c r="J77" s="19">
        <f>+I77*'Összesítő tábla'!$F$16</f>
        <v>0</v>
      </c>
      <c r="K77" s="24">
        <v>0</v>
      </c>
      <c r="L77" s="19">
        <f>+K77*'Összesítő tábla'!$F$16</f>
        <v>0</v>
      </c>
      <c r="M77" s="138">
        <v>0</v>
      </c>
      <c r="N77" s="19">
        <f>+M77*'Összesítő tábla'!$F$16</f>
        <v>0</v>
      </c>
      <c r="O77" s="24">
        <v>0</v>
      </c>
      <c r="P77" s="19">
        <f>+O77*'Összesítő tábla'!$F$16</f>
        <v>0</v>
      </c>
      <c r="Q77" s="25"/>
      <c r="R77" s="26"/>
      <c r="S77" s="105" t="str">
        <f>IF(K77*'Összesítő tábla'!$F$16=0,"",(IF(K77*'Összesítő tábla'!$F$16&gt;500000,"igen","nem")))</f>
        <v/>
      </c>
    </row>
    <row r="78" spans="1:19" ht="14.4" x14ac:dyDescent="0.25">
      <c r="A78" s="42"/>
      <c r="B78" s="23"/>
      <c r="C78" s="43"/>
      <c r="D78" s="43"/>
      <c r="E78" s="43"/>
      <c r="F78" s="43"/>
      <c r="G78" s="24">
        <v>0</v>
      </c>
      <c r="H78" s="19">
        <f>+G78*'Összesítő tábla'!$F$16</f>
        <v>0</v>
      </c>
      <c r="I78" s="139">
        <v>0</v>
      </c>
      <c r="J78" s="19">
        <f>+I78*'Összesítő tábla'!$F$16</f>
        <v>0</v>
      </c>
      <c r="K78" s="24">
        <v>0</v>
      </c>
      <c r="L78" s="19">
        <f>+K78*'Összesítő tábla'!$F$16</f>
        <v>0</v>
      </c>
      <c r="M78" s="138">
        <v>0</v>
      </c>
      <c r="N78" s="19">
        <f>+M78*'Összesítő tábla'!$F$16</f>
        <v>0</v>
      </c>
      <c r="O78" s="24">
        <v>0</v>
      </c>
      <c r="P78" s="19">
        <f>+O78*'Összesítő tábla'!$F$16</f>
        <v>0</v>
      </c>
      <c r="Q78" s="25"/>
      <c r="R78" s="26"/>
      <c r="S78" s="105" t="str">
        <f>IF(K78*'Összesítő tábla'!$F$16=0,"",(IF(K78*'Összesítő tábla'!$F$16&gt;500000,"igen","nem")))</f>
        <v/>
      </c>
    </row>
    <row r="79" spans="1:19" ht="14.4" x14ac:dyDescent="0.25">
      <c r="A79" s="42"/>
      <c r="B79" s="23"/>
      <c r="C79" s="43"/>
      <c r="D79" s="43"/>
      <c r="E79" s="43"/>
      <c r="F79" s="43"/>
      <c r="G79" s="24">
        <v>0</v>
      </c>
      <c r="H79" s="19">
        <f>+G79*'Összesítő tábla'!$F$16</f>
        <v>0</v>
      </c>
      <c r="I79" s="139">
        <v>0</v>
      </c>
      <c r="J79" s="19">
        <f>+I79*'Összesítő tábla'!$F$16</f>
        <v>0</v>
      </c>
      <c r="K79" s="24">
        <v>0</v>
      </c>
      <c r="L79" s="19">
        <f>+K79*'Összesítő tábla'!$F$16</f>
        <v>0</v>
      </c>
      <c r="M79" s="138">
        <v>0</v>
      </c>
      <c r="N79" s="19">
        <f>+M79*'Összesítő tábla'!$F$16</f>
        <v>0</v>
      </c>
      <c r="O79" s="24">
        <v>0</v>
      </c>
      <c r="P79" s="19">
        <f>+O79*'Összesítő tábla'!$F$16</f>
        <v>0</v>
      </c>
      <c r="Q79" s="25"/>
      <c r="R79" s="26"/>
      <c r="S79" s="105" t="str">
        <f>IF(K79*'Összesítő tábla'!$F$16=0,"",(IF(K79*'Összesítő tábla'!$F$16&gt;500000,"igen","nem")))</f>
        <v/>
      </c>
    </row>
    <row r="80" spans="1:19" ht="14.4" x14ac:dyDescent="0.25">
      <c r="A80" s="42"/>
      <c r="B80" s="23"/>
      <c r="C80" s="43"/>
      <c r="D80" s="43"/>
      <c r="E80" s="43"/>
      <c r="F80" s="43"/>
      <c r="G80" s="24">
        <v>0</v>
      </c>
      <c r="H80" s="19">
        <f>+G80*'Összesítő tábla'!$F$16</f>
        <v>0</v>
      </c>
      <c r="I80" s="139">
        <v>0</v>
      </c>
      <c r="J80" s="19">
        <f>+I80*'Összesítő tábla'!$F$16</f>
        <v>0</v>
      </c>
      <c r="K80" s="24">
        <v>0</v>
      </c>
      <c r="L80" s="19">
        <f>+K80*'Összesítő tábla'!$F$16</f>
        <v>0</v>
      </c>
      <c r="M80" s="138">
        <v>0</v>
      </c>
      <c r="N80" s="19">
        <f>+M80*'Összesítő tábla'!$F$16</f>
        <v>0</v>
      </c>
      <c r="O80" s="24">
        <v>0</v>
      </c>
      <c r="P80" s="19">
        <f>+O80*'Összesítő tábla'!$F$16</f>
        <v>0</v>
      </c>
      <c r="Q80" s="25"/>
      <c r="R80" s="26"/>
      <c r="S80" s="105" t="str">
        <f>IF(K80*'Összesítő tábla'!$F$16=0,"",(IF(K80*'Összesítő tábla'!$F$16&gt;500000,"igen","nem")))</f>
        <v/>
      </c>
    </row>
    <row r="81" spans="1:19" ht="14.4" x14ac:dyDescent="0.25">
      <c r="A81" s="42"/>
      <c r="B81" s="23"/>
      <c r="C81" s="43"/>
      <c r="D81" s="43"/>
      <c r="E81" s="43"/>
      <c r="F81" s="43"/>
      <c r="G81" s="24">
        <v>0</v>
      </c>
      <c r="H81" s="19">
        <f>+G81*'Összesítő tábla'!$F$16</f>
        <v>0</v>
      </c>
      <c r="I81" s="139">
        <v>0</v>
      </c>
      <c r="J81" s="19">
        <f>+I81*'Összesítő tábla'!$F$16</f>
        <v>0</v>
      </c>
      <c r="K81" s="24">
        <v>0</v>
      </c>
      <c r="L81" s="19">
        <f>+K81*'Összesítő tábla'!$F$16</f>
        <v>0</v>
      </c>
      <c r="M81" s="138">
        <v>0</v>
      </c>
      <c r="N81" s="19">
        <f>+M81*'Összesítő tábla'!$F$16</f>
        <v>0</v>
      </c>
      <c r="O81" s="24">
        <v>0</v>
      </c>
      <c r="P81" s="19">
        <f>+O81*'Összesítő tábla'!$F$16</f>
        <v>0</v>
      </c>
      <c r="Q81" s="25"/>
      <c r="R81" s="26"/>
      <c r="S81" s="105" t="str">
        <f>IF(K81*'Összesítő tábla'!$F$16=0,"",(IF(K81*'Összesítő tábla'!$F$16&gt;500000,"igen","nem")))</f>
        <v/>
      </c>
    </row>
    <row r="82" spans="1:19" ht="14.4" x14ac:dyDescent="0.25">
      <c r="A82" s="42"/>
      <c r="B82" s="23"/>
      <c r="C82" s="43"/>
      <c r="D82" s="43"/>
      <c r="E82" s="43"/>
      <c r="F82" s="43"/>
      <c r="G82" s="24">
        <v>0</v>
      </c>
      <c r="H82" s="19">
        <f>+G82*'Összesítő tábla'!$F$16</f>
        <v>0</v>
      </c>
      <c r="I82" s="139">
        <v>0</v>
      </c>
      <c r="J82" s="19">
        <f>+I82*'Összesítő tábla'!$F$16</f>
        <v>0</v>
      </c>
      <c r="K82" s="24">
        <v>0</v>
      </c>
      <c r="L82" s="19">
        <f>+K82*'Összesítő tábla'!$F$16</f>
        <v>0</v>
      </c>
      <c r="M82" s="138">
        <v>0</v>
      </c>
      <c r="N82" s="19">
        <f>+M82*'Összesítő tábla'!$F$16</f>
        <v>0</v>
      </c>
      <c r="O82" s="24">
        <v>0</v>
      </c>
      <c r="P82" s="19">
        <f>+O82*'Összesítő tábla'!$F$16</f>
        <v>0</v>
      </c>
      <c r="Q82" s="25"/>
      <c r="R82" s="26"/>
      <c r="S82" s="105" t="str">
        <f>IF(K82*'Összesítő tábla'!$F$16=0,"",(IF(K82*'Összesítő tábla'!$F$16&gt;500000,"igen","nem")))</f>
        <v/>
      </c>
    </row>
    <row r="83" spans="1:19" ht="14.4" x14ac:dyDescent="0.25">
      <c r="A83" s="42"/>
      <c r="B83" s="23"/>
      <c r="C83" s="43"/>
      <c r="D83" s="43"/>
      <c r="E83" s="43"/>
      <c r="F83" s="43"/>
      <c r="G83" s="24">
        <v>0</v>
      </c>
      <c r="H83" s="19">
        <f>+G83*'Összesítő tábla'!$F$16</f>
        <v>0</v>
      </c>
      <c r="I83" s="139">
        <v>0</v>
      </c>
      <c r="J83" s="19">
        <f>+I83*'Összesítő tábla'!$F$16</f>
        <v>0</v>
      </c>
      <c r="K83" s="24">
        <v>0</v>
      </c>
      <c r="L83" s="19">
        <f>+K83*'Összesítő tábla'!$F$16</f>
        <v>0</v>
      </c>
      <c r="M83" s="138">
        <v>0</v>
      </c>
      <c r="N83" s="19">
        <f>+M83*'Összesítő tábla'!$F$16</f>
        <v>0</v>
      </c>
      <c r="O83" s="24">
        <v>0</v>
      </c>
      <c r="P83" s="19">
        <f>+O83*'Összesítő tábla'!$F$16</f>
        <v>0</v>
      </c>
      <c r="Q83" s="25"/>
      <c r="R83" s="26"/>
      <c r="S83" s="105" t="str">
        <f>IF(K83*'Összesítő tábla'!$F$16=0,"",(IF(K83*'Összesítő tábla'!$F$16&gt;500000,"igen","nem")))</f>
        <v/>
      </c>
    </row>
    <row r="84" spans="1:19" ht="14.4" x14ac:dyDescent="0.25">
      <c r="A84" s="42"/>
      <c r="B84" s="23"/>
      <c r="C84" s="43"/>
      <c r="D84" s="43"/>
      <c r="E84" s="43"/>
      <c r="F84" s="43"/>
      <c r="G84" s="24">
        <v>0</v>
      </c>
      <c r="H84" s="19">
        <f>+G84*'Összesítő tábla'!$F$16</f>
        <v>0</v>
      </c>
      <c r="I84" s="139">
        <v>0</v>
      </c>
      <c r="J84" s="19">
        <f>+I84*'Összesítő tábla'!$F$16</f>
        <v>0</v>
      </c>
      <c r="K84" s="24">
        <v>0</v>
      </c>
      <c r="L84" s="19">
        <f>+K84*'Összesítő tábla'!$F$16</f>
        <v>0</v>
      </c>
      <c r="M84" s="138">
        <v>0</v>
      </c>
      <c r="N84" s="19">
        <f>+M84*'Összesítő tábla'!$F$16</f>
        <v>0</v>
      </c>
      <c r="O84" s="24">
        <v>0</v>
      </c>
      <c r="P84" s="19">
        <f>+O84*'Összesítő tábla'!$F$16</f>
        <v>0</v>
      </c>
      <c r="Q84" s="25"/>
      <c r="R84" s="26"/>
      <c r="S84" s="105" t="str">
        <f>IF(K84*'Összesítő tábla'!$F$16=0,"",(IF(K84*'Összesítő tábla'!$F$16&gt;500000,"igen","nem")))</f>
        <v/>
      </c>
    </row>
    <row r="85" spans="1:19" ht="14.4" x14ac:dyDescent="0.25">
      <c r="A85" s="42"/>
      <c r="B85" s="23"/>
      <c r="C85" s="43"/>
      <c r="D85" s="43"/>
      <c r="E85" s="43"/>
      <c r="F85" s="43"/>
      <c r="G85" s="24">
        <v>0</v>
      </c>
      <c r="H85" s="19">
        <f>+G85*'Összesítő tábla'!$F$16</f>
        <v>0</v>
      </c>
      <c r="I85" s="139">
        <v>0</v>
      </c>
      <c r="J85" s="19">
        <f>+I85*'Összesítő tábla'!$F$16</f>
        <v>0</v>
      </c>
      <c r="K85" s="24">
        <v>0</v>
      </c>
      <c r="L85" s="19">
        <f>+K85*'Összesítő tábla'!$F$16</f>
        <v>0</v>
      </c>
      <c r="M85" s="138">
        <v>0</v>
      </c>
      <c r="N85" s="19">
        <f>+M85*'Összesítő tábla'!$F$16</f>
        <v>0</v>
      </c>
      <c r="O85" s="24">
        <v>0</v>
      </c>
      <c r="P85" s="19">
        <f>+O85*'Összesítő tábla'!$F$16</f>
        <v>0</v>
      </c>
      <c r="Q85" s="25"/>
      <c r="R85" s="26"/>
      <c r="S85" s="105" t="str">
        <f>IF(K85*'Összesítő tábla'!$F$16=0,"",(IF(K85*'Összesítő tábla'!$F$16&gt;500000,"igen","nem")))</f>
        <v/>
      </c>
    </row>
    <row r="86" spans="1:19" ht="14.4" x14ac:dyDescent="0.25">
      <c r="A86" s="42"/>
      <c r="B86" s="23"/>
      <c r="C86" s="43"/>
      <c r="D86" s="43"/>
      <c r="E86" s="43"/>
      <c r="F86" s="43"/>
      <c r="G86" s="24">
        <v>0</v>
      </c>
      <c r="H86" s="19">
        <f>+G86*'Összesítő tábla'!$F$16</f>
        <v>0</v>
      </c>
      <c r="I86" s="139">
        <v>0</v>
      </c>
      <c r="J86" s="19">
        <f>+I86*'Összesítő tábla'!$F$16</f>
        <v>0</v>
      </c>
      <c r="K86" s="24">
        <v>0</v>
      </c>
      <c r="L86" s="19">
        <f>+K86*'Összesítő tábla'!$F$16</f>
        <v>0</v>
      </c>
      <c r="M86" s="138">
        <v>0</v>
      </c>
      <c r="N86" s="19">
        <f>+M86*'Összesítő tábla'!$F$16</f>
        <v>0</v>
      </c>
      <c r="O86" s="24">
        <v>0</v>
      </c>
      <c r="P86" s="19">
        <f>+O86*'Összesítő tábla'!$F$16</f>
        <v>0</v>
      </c>
      <c r="Q86" s="25"/>
      <c r="R86" s="26"/>
      <c r="S86" s="105" t="str">
        <f>IF(K86*'Összesítő tábla'!$F$16=0,"",(IF(K86*'Összesítő tábla'!$F$16&gt;500000,"igen","nem")))</f>
        <v/>
      </c>
    </row>
    <row r="87" spans="1:19" ht="14.4" x14ac:dyDescent="0.25">
      <c r="A87" s="42"/>
      <c r="B87" s="23"/>
      <c r="C87" s="43"/>
      <c r="D87" s="43"/>
      <c r="E87" s="43"/>
      <c r="F87" s="43"/>
      <c r="G87" s="24">
        <v>0</v>
      </c>
      <c r="H87" s="19">
        <f>+G87*'Összesítő tábla'!$F$16</f>
        <v>0</v>
      </c>
      <c r="I87" s="139">
        <v>0</v>
      </c>
      <c r="J87" s="19">
        <f>+I87*'Összesítő tábla'!$F$16</f>
        <v>0</v>
      </c>
      <c r="K87" s="24">
        <v>0</v>
      </c>
      <c r="L87" s="19">
        <f>+K87*'Összesítő tábla'!$F$16</f>
        <v>0</v>
      </c>
      <c r="M87" s="138">
        <v>0</v>
      </c>
      <c r="N87" s="19">
        <f>+M87*'Összesítő tábla'!$F$16</f>
        <v>0</v>
      </c>
      <c r="O87" s="24">
        <v>0</v>
      </c>
      <c r="P87" s="19">
        <f>+O87*'Összesítő tábla'!$F$16</f>
        <v>0</v>
      </c>
      <c r="Q87" s="25"/>
      <c r="R87" s="26"/>
      <c r="S87" s="105" t="str">
        <f>IF(K87*'Összesítő tábla'!$F$16=0,"",(IF(K87*'Összesítő tábla'!$F$16&gt;500000,"igen","nem")))</f>
        <v/>
      </c>
    </row>
    <row r="88" spans="1:19" ht="14.4" x14ac:dyDescent="0.25">
      <c r="A88" s="42"/>
      <c r="B88" s="23"/>
      <c r="C88" s="43"/>
      <c r="D88" s="43"/>
      <c r="E88" s="43"/>
      <c r="F88" s="43"/>
      <c r="G88" s="24">
        <v>0</v>
      </c>
      <c r="H88" s="19">
        <f>+G88*'Összesítő tábla'!$F$16</f>
        <v>0</v>
      </c>
      <c r="I88" s="139">
        <v>0</v>
      </c>
      <c r="J88" s="19">
        <f>+I88*'Összesítő tábla'!$F$16</f>
        <v>0</v>
      </c>
      <c r="K88" s="24">
        <v>0</v>
      </c>
      <c r="L88" s="19">
        <f>+K88*'Összesítő tábla'!$F$16</f>
        <v>0</v>
      </c>
      <c r="M88" s="138">
        <v>0</v>
      </c>
      <c r="N88" s="19">
        <f>+M88*'Összesítő tábla'!$F$16</f>
        <v>0</v>
      </c>
      <c r="O88" s="24">
        <v>0</v>
      </c>
      <c r="P88" s="19">
        <f>+O88*'Összesítő tábla'!$F$16</f>
        <v>0</v>
      </c>
      <c r="Q88" s="25"/>
      <c r="R88" s="26"/>
      <c r="S88" s="105" t="str">
        <f>IF(K88*'Összesítő tábla'!$F$16=0,"",(IF(K88*'Összesítő tábla'!$F$16&gt;500000,"igen","nem")))</f>
        <v/>
      </c>
    </row>
    <row r="89" spans="1:19" ht="14.4" x14ac:dyDescent="0.25">
      <c r="A89" s="42"/>
      <c r="B89" s="23"/>
      <c r="C89" s="43"/>
      <c r="D89" s="43"/>
      <c r="E89" s="43"/>
      <c r="F89" s="43"/>
      <c r="G89" s="24">
        <v>0</v>
      </c>
      <c r="H89" s="19">
        <f>+G89*'Összesítő tábla'!$F$16</f>
        <v>0</v>
      </c>
      <c r="I89" s="139">
        <v>0</v>
      </c>
      <c r="J89" s="19">
        <f>+I89*'Összesítő tábla'!$F$16</f>
        <v>0</v>
      </c>
      <c r="K89" s="24">
        <v>0</v>
      </c>
      <c r="L89" s="19">
        <f>+K89*'Összesítő tábla'!$F$16</f>
        <v>0</v>
      </c>
      <c r="M89" s="138">
        <v>0</v>
      </c>
      <c r="N89" s="19">
        <f>+M89*'Összesítő tábla'!$F$16</f>
        <v>0</v>
      </c>
      <c r="O89" s="24">
        <v>0</v>
      </c>
      <c r="P89" s="19">
        <f>+O89*'Összesítő tábla'!$F$16</f>
        <v>0</v>
      </c>
      <c r="Q89" s="25"/>
      <c r="R89" s="26"/>
      <c r="S89" s="105" t="str">
        <f>IF(K89*'Összesítő tábla'!$F$16=0,"",(IF(K89*'Összesítő tábla'!$F$16&gt;500000,"igen","nem")))</f>
        <v/>
      </c>
    </row>
    <row r="90" spans="1:19" ht="14.4" x14ac:dyDescent="0.25">
      <c r="A90" s="42"/>
      <c r="B90" s="23"/>
      <c r="C90" s="43"/>
      <c r="D90" s="43"/>
      <c r="E90" s="43"/>
      <c r="F90" s="43"/>
      <c r="G90" s="24">
        <v>0</v>
      </c>
      <c r="H90" s="19">
        <f>+G90*'Összesítő tábla'!$F$16</f>
        <v>0</v>
      </c>
      <c r="I90" s="139">
        <v>0</v>
      </c>
      <c r="J90" s="19">
        <f>+I90*'Összesítő tábla'!$F$16</f>
        <v>0</v>
      </c>
      <c r="K90" s="24">
        <v>0</v>
      </c>
      <c r="L90" s="19">
        <f>+K90*'Összesítő tábla'!$F$16</f>
        <v>0</v>
      </c>
      <c r="M90" s="138">
        <v>0</v>
      </c>
      <c r="N90" s="19">
        <f>+M90*'Összesítő tábla'!$F$16</f>
        <v>0</v>
      </c>
      <c r="O90" s="24">
        <v>0</v>
      </c>
      <c r="P90" s="19">
        <f>+O90*'Összesítő tábla'!$F$16</f>
        <v>0</v>
      </c>
      <c r="Q90" s="25"/>
      <c r="R90" s="26"/>
      <c r="S90" s="105" t="str">
        <f>IF(K90*'Összesítő tábla'!$F$16=0,"",(IF(K90*'Összesítő tábla'!$F$16&gt;500000,"igen","nem")))</f>
        <v/>
      </c>
    </row>
    <row r="91" spans="1:19" ht="14.4" x14ac:dyDescent="0.25">
      <c r="A91" s="42"/>
      <c r="B91" s="23"/>
      <c r="C91" s="43"/>
      <c r="D91" s="43"/>
      <c r="E91" s="43"/>
      <c r="F91" s="43"/>
      <c r="G91" s="24">
        <v>0</v>
      </c>
      <c r="H91" s="19">
        <f>+G91*'Összesítő tábla'!$F$16</f>
        <v>0</v>
      </c>
      <c r="I91" s="139">
        <v>0</v>
      </c>
      <c r="J91" s="19">
        <f>+I91*'Összesítő tábla'!$F$16</f>
        <v>0</v>
      </c>
      <c r="K91" s="24">
        <v>0</v>
      </c>
      <c r="L91" s="19">
        <f>+K91*'Összesítő tábla'!$F$16</f>
        <v>0</v>
      </c>
      <c r="M91" s="138">
        <v>0</v>
      </c>
      <c r="N91" s="19">
        <f>+M91*'Összesítő tábla'!$F$16</f>
        <v>0</v>
      </c>
      <c r="O91" s="24">
        <v>0</v>
      </c>
      <c r="P91" s="19">
        <f>+O91*'Összesítő tábla'!$F$16</f>
        <v>0</v>
      </c>
      <c r="Q91" s="25"/>
      <c r="R91" s="26"/>
      <c r="S91" s="105" t="str">
        <f>IF(K91*'Összesítő tábla'!$F$16=0,"",(IF(K91*'Összesítő tábla'!$F$16&gt;500000,"igen","nem")))</f>
        <v/>
      </c>
    </row>
    <row r="92" spans="1:19" ht="14.4" x14ac:dyDescent="0.25">
      <c r="A92" s="42"/>
      <c r="B92" s="23"/>
      <c r="C92" s="43"/>
      <c r="D92" s="43"/>
      <c r="E92" s="43"/>
      <c r="F92" s="43"/>
      <c r="G92" s="24">
        <v>0</v>
      </c>
      <c r="H92" s="19">
        <f>+G92*'Összesítő tábla'!$F$16</f>
        <v>0</v>
      </c>
      <c r="I92" s="139">
        <v>0</v>
      </c>
      <c r="J92" s="19">
        <f>+I92*'Összesítő tábla'!$F$16</f>
        <v>0</v>
      </c>
      <c r="K92" s="24">
        <v>0</v>
      </c>
      <c r="L92" s="19">
        <f>+K92*'Összesítő tábla'!$F$16</f>
        <v>0</v>
      </c>
      <c r="M92" s="138">
        <v>0</v>
      </c>
      <c r="N92" s="19">
        <f>+M92*'Összesítő tábla'!$F$16</f>
        <v>0</v>
      </c>
      <c r="O92" s="24">
        <v>0</v>
      </c>
      <c r="P92" s="19">
        <f>+O92*'Összesítő tábla'!$F$16</f>
        <v>0</v>
      </c>
      <c r="Q92" s="25"/>
      <c r="R92" s="26"/>
      <c r="S92" s="105" t="str">
        <f>IF(K92*'Összesítő tábla'!$F$16=0,"",(IF(K92*'Összesítő tábla'!$F$16&gt;500000,"igen","nem")))</f>
        <v/>
      </c>
    </row>
    <row r="93" spans="1:19" ht="14.4" x14ac:dyDescent="0.25">
      <c r="A93" s="42"/>
      <c r="B93" s="23"/>
      <c r="C93" s="43"/>
      <c r="D93" s="43"/>
      <c r="E93" s="43"/>
      <c r="F93" s="43"/>
      <c r="G93" s="24">
        <v>0</v>
      </c>
      <c r="H93" s="19">
        <f>+G93*'Összesítő tábla'!$F$16</f>
        <v>0</v>
      </c>
      <c r="I93" s="139">
        <v>0</v>
      </c>
      <c r="J93" s="19">
        <f>+I93*'Összesítő tábla'!$F$16</f>
        <v>0</v>
      </c>
      <c r="K93" s="24">
        <v>0</v>
      </c>
      <c r="L93" s="19">
        <f>+K93*'Összesítő tábla'!$F$16</f>
        <v>0</v>
      </c>
      <c r="M93" s="138">
        <v>0</v>
      </c>
      <c r="N93" s="19">
        <f>+M93*'Összesítő tábla'!$F$16</f>
        <v>0</v>
      </c>
      <c r="O93" s="24">
        <v>0</v>
      </c>
      <c r="P93" s="19">
        <f>+O93*'Összesítő tábla'!$F$16</f>
        <v>0</v>
      </c>
      <c r="Q93" s="25"/>
      <c r="R93" s="26"/>
      <c r="S93" s="105" t="str">
        <f>IF(K93*'Összesítő tábla'!$F$16=0,"",(IF(K93*'Összesítő tábla'!$F$16&gt;500000,"igen","nem")))</f>
        <v/>
      </c>
    </row>
    <row r="94" spans="1:19" ht="14.4" x14ac:dyDescent="0.25">
      <c r="A94" s="42"/>
      <c r="B94" s="23"/>
      <c r="C94" s="43"/>
      <c r="D94" s="43"/>
      <c r="E94" s="43"/>
      <c r="F94" s="43"/>
      <c r="G94" s="24">
        <v>0</v>
      </c>
      <c r="H94" s="19">
        <f>+G94*'Összesítő tábla'!$F$16</f>
        <v>0</v>
      </c>
      <c r="I94" s="139">
        <v>0</v>
      </c>
      <c r="J94" s="19">
        <f>+I94*'Összesítő tábla'!$F$16</f>
        <v>0</v>
      </c>
      <c r="K94" s="24">
        <v>0</v>
      </c>
      <c r="L94" s="19">
        <f>+K94*'Összesítő tábla'!$F$16</f>
        <v>0</v>
      </c>
      <c r="M94" s="138">
        <v>0</v>
      </c>
      <c r="N94" s="19">
        <f>+M94*'Összesítő tábla'!$F$16</f>
        <v>0</v>
      </c>
      <c r="O94" s="24">
        <v>0</v>
      </c>
      <c r="P94" s="19">
        <f>+O94*'Összesítő tábla'!$F$16</f>
        <v>0</v>
      </c>
      <c r="Q94" s="25"/>
      <c r="R94" s="26"/>
      <c r="S94" s="105" t="str">
        <f>IF(K94*'Összesítő tábla'!$F$16=0,"",(IF(K94*'Összesítő tábla'!$F$16&gt;500000,"igen","nem")))</f>
        <v/>
      </c>
    </row>
    <row r="95" spans="1:19" ht="14.4" x14ac:dyDescent="0.25">
      <c r="A95" s="42"/>
      <c r="B95" s="23"/>
      <c r="C95" s="43"/>
      <c r="D95" s="43"/>
      <c r="E95" s="43"/>
      <c r="F95" s="43"/>
      <c r="G95" s="24">
        <v>0</v>
      </c>
      <c r="H95" s="19">
        <f>+G95*'Összesítő tábla'!$F$16</f>
        <v>0</v>
      </c>
      <c r="I95" s="139">
        <v>0</v>
      </c>
      <c r="J95" s="19">
        <f>+I95*'Összesítő tábla'!$F$16</f>
        <v>0</v>
      </c>
      <c r="K95" s="24">
        <v>0</v>
      </c>
      <c r="L95" s="19">
        <f>+K95*'Összesítő tábla'!$F$16</f>
        <v>0</v>
      </c>
      <c r="M95" s="138">
        <v>0</v>
      </c>
      <c r="N95" s="19">
        <f>+M95*'Összesítő tábla'!$F$16</f>
        <v>0</v>
      </c>
      <c r="O95" s="24">
        <v>0</v>
      </c>
      <c r="P95" s="19">
        <f>+O95*'Összesítő tábla'!$F$16</f>
        <v>0</v>
      </c>
      <c r="Q95" s="25"/>
      <c r="R95" s="26"/>
      <c r="S95" s="105" t="str">
        <f>IF(K95*'Összesítő tábla'!$F$16=0,"",(IF(K95*'Összesítő tábla'!$F$16&gt;500000,"igen","nem")))</f>
        <v/>
      </c>
    </row>
    <row r="96" spans="1:19" ht="14.4" x14ac:dyDescent="0.25">
      <c r="A96" s="42"/>
      <c r="B96" s="23"/>
      <c r="C96" s="43"/>
      <c r="D96" s="43"/>
      <c r="E96" s="43"/>
      <c r="F96" s="43"/>
      <c r="G96" s="24">
        <v>0</v>
      </c>
      <c r="H96" s="19">
        <f>+G96*'Összesítő tábla'!$F$16</f>
        <v>0</v>
      </c>
      <c r="I96" s="139">
        <v>0</v>
      </c>
      <c r="J96" s="19">
        <f>+I96*'Összesítő tábla'!$F$16</f>
        <v>0</v>
      </c>
      <c r="K96" s="24">
        <v>0</v>
      </c>
      <c r="L96" s="19">
        <f>+K96*'Összesítő tábla'!$F$16</f>
        <v>0</v>
      </c>
      <c r="M96" s="138">
        <v>0</v>
      </c>
      <c r="N96" s="19">
        <f>+M96*'Összesítő tábla'!$F$16</f>
        <v>0</v>
      </c>
      <c r="O96" s="24">
        <v>0</v>
      </c>
      <c r="P96" s="19">
        <f>+O96*'Összesítő tábla'!$F$16</f>
        <v>0</v>
      </c>
      <c r="Q96" s="25"/>
      <c r="R96" s="26"/>
      <c r="S96" s="105" t="str">
        <f>IF(K96*'Összesítő tábla'!$F$16=0,"",(IF(K96*'Összesítő tábla'!$F$16&gt;500000,"igen","nem")))</f>
        <v/>
      </c>
    </row>
    <row r="97" spans="1:19" ht="14.4" x14ac:dyDescent="0.25">
      <c r="A97" s="42"/>
      <c r="B97" s="23"/>
      <c r="C97" s="43"/>
      <c r="D97" s="43"/>
      <c r="E97" s="43"/>
      <c r="F97" s="43"/>
      <c r="G97" s="24">
        <v>0</v>
      </c>
      <c r="H97" s="19">
        <f>+G97*'Összesítő tábla'!$F$16</f>
        <v>0</v>
      </c>
      <c r="I97" s="139">
        <v>0</v>
      </c>
      <c r="J97" s="19">
        <f>+I97*'Összesítő tábla'!$F$16</f>
        <v>0</v>
      </c>
      <c r="K97" s="24">
        <v>0</v>
      </c>
      <c r="L97" s="19">
        <f>+K97*'Összesítő tábla'!$F$16</f>
        <v>0</v>
      </c>
      <c r="M97" s="138">
        <v>0</v>
      </c>
      <c r="N97" s="19">
        <f>+M97*'Összesítő tábla'!$F$16</f>
        <v>0</v>
      </c>
      <c r="O97" s="24">
        <v>0</v>
      </c>
      <c r="P97" s="19">
        <f>+O97*'Összesítő tábla'!$F$16</f>
        <v>0</v>
      </c>
      <c r="Q97" s="25"/>
      <c r="R97" s="26"/>
      <c r="S97" s="105" t="str">
        <f>IF(K97*'Összesítő tábla'!$F$16=0,"",(IF(K97*'Összesítő tábla'!$F$16&gt;500000,"igen","nem")))</f>
        <v/>
      </c>
    </row>
    <row r="98" spans="1:19" ht="14.4" x14ac:dyDescent="0.25">
      <c r="A98" s="42"/>
      <c r="B98" s="23"/>
      <c r="C98" s="43"/>
      <c r="D98" s="43"/>
      <c r="E98" s="43"/>
      <c r="F98" s="43"/>
      <c r="G98" s="24">
        <v>0</v>
      </c>
      <c r="H98" s="19">
        <f>+G98*'Összesítő tábla'!$F$16</f>
        <v>0</v>
      </c>
      <c r="I98" s="139">
        <v>0</v>
      </c>
      <c r="J98" s="19">
        <f>+I98*'Összesítő tábla'!$F$16</f>
        <v>0</v>
      </c>
      <c r="K98" s="24">
        <v>0</v>
      </c>
      <c r="L98" s="19">
        <f>+K98*'Összesítő tábla'!$F$16</f>
        <v>0</v>
      </c>
      <c r="M98" s="138">
        <v>0</v>
      </c>
      <c r="N98" s="19">
        <f>+M98*'Összesítő tábla'!$F$16</f>
        <v>0</v>
      </c>
      <c r="O98" s="24">
        <v>0</v>
      </c>
      <c r="P98" s="19">
        <f>+O98*'Összesítő tábla'!$F$16</f>
        <v>0</v>
      </c>
      <c r="Q98" s="25"/>
      <c r="R98" s="26"/>
      <c r="S98" s="105" t="str">
        <f>IF(K98*'Összesítő tábla'!$F$16=0,"",(IF(K98*'Összesítő tábla'!$F$16&gt;500000,"igen","nem")))</f>
        <v/>
      </c>
    </row>
    <row r="99" spans="1:19" ht="14.4" x14ac:dyDescent="0.25">
      <c r="A99" s="42"/>
      <c r="B99" s="23"/>
      <c r="C99" s="43"/>
      <c r="D99" s="43"/>
      <c r="E99" s="43"/>
      <c r="F99" s="43"/>
      <c r="G99" s="24">
        <v>0</v>
      </c>
      <c r="H99" s="19">
        <f>+G99*'Összesítő tábla'!$F$16</f>
        <v>0</v>
      </c>
      <c r="I99" s="139">
        <v>0</v>
      </c>
      <c r="J99" s="19">
        <f>+I99*'Összesítő tábla'!$F$16</f>
        <v>0</v>
      </c>
      <c r="K99" s="24">
        <v>0</v>
      </c>
      <c r="L99" s="19">
        <f>+K99*'Összesítő tábla'!$F$16</f>
        <v>0</v>
      </c>
      <c r="M99" s="138">
        <v>0</v>
      </c>
      <c r="N99" s="19">
        <f>+M99*'Összesítő tábla'!$F$16</f>
        <v>0</v>
      </c>
      <c r="O99" s="24">
        <v>0</v>
      </c>
      <c r="P99" s="19">
        <f>+O99*'Összesítő tábla'!$F$16</f>
        <v>0</v>
      </c>
      <c r="Q99" s="25"/>
      <c r="R99" s="26"/>
      <c r="S99" s="105" t="str">
        <f>IF(K99*'Összesítő tábla'!$F$16=0,"",(IF(K99*'Összesítő tábla'!$F$16&gt;500000,"igen","nem")))</f>
        <v/>
      </c>
    </row>
    <row r="100" spans="1:19" ht="14.4" x14ac:dyDescent="0.25">
      <c r="A100" s="42"/>
      <c r="B100" s="23"/>
      <c r="C100" s="43"/>
      <c r="D100" s="43"/>
      <c r="E100" s="43"/>
      <c r="F100" s="43"/>
      <c r="G100" s="24">
        <v>0</v>
      </c>
      <c r="H100" s="19">
        <f>+G100*'Összesítő tábla'!$F$16</f>
        <v>0</v>
      </c>
      <c r="I100" s="139">
        <v>0</v>
      </c>
      <c r="J100" s="19">
        <f>+I100*'Összesítő tábla'!$F$16</f>
        <v>0</v>
      </c>
      <c r="K100" s="24">
        <v>0</v>
      </c>
      <c r="L100" s="19">
        <f>+K100*'Összesítő tábla'!$F$16</f>
        <v>0</v>
      </c>
      <c r="M100" s="138">
        <v>0</v>
      </c>
      <c r="N100" s="19">
        <f>+M100*'Összesítő tábla'!$F$16</f>
        <v>0</v>
      </c>
      <c r="O100" s="24">
        <v>0</v>
      </c>
      <c r="P100" s="19">
        <f>+O100*'Összesítő tábla'!$F$16</f>
        <v>0</v>
      </c>
      <c r="Q100" s="25"/>
      <c r="R100" s="26"/>
      <c r="S100" s="105" t="str">
        <f>IF(K100*'Összesítő tábla'!$F$16=0,"",(IF(K100*'Összesítő tábla'!$F$16&gt;500000,"igen","nem")))</f>
        <v/>
      </c>
    </row>
    <row r="101" spans="1:19" ht="14.4" x14ac:dyDescent="0.25">
      <c r="A101" s="42"/>
      <c r="B101" s="23"/>
      <c r="C101" s="43"/>
      <c r="D101" s="43"/>
      <c r="E101" s="43"/>
      <c r="F101" s="43"/>
      <c r="G101" s="24">
        <v>0</v>
      </c>
      <c r="H101" s="19">
        <f>+G101*'Összesítő tábla'!$F$16</f>
        <v>0</v>
      </c>
      <c r="I101" s="139">
        <v>0</v>
      </c>
      <c r="J101" s="19">
        <f>+I101*'Összesítő tábla'!$F$16</f>
        <v>0</v>
      </c>
      <c r="K101" s="24">
        <v>0</v>
      </c>
      <c r="L101" s="19">
        <f>+K101*'Összesítő tábla'!$F$16</f>
        <v>0</v>
      </c>
      <c r="M101" s="138">
        <v>0</v>
      </c>
      <c r="N101" s="19">
        <f>+M101*'Összesítő tábla'!$F$16</f>
        <v>0</v>
      </c>
      <c r="O101" s="24">
        <v>0</v>
      </c>
      <c r="P101" s="19">
        <f>+O101*'Összesítő tábla'!$F$16</f>
        <v>0</v>
      </c>
      <c r="Q101" s="25"/>
      <c r="R101" s="26"/>
      <c r="S101" s="105" t="str">
        <f>IF(K101*'Összesítő tábla'!$F$16=0,"",(IF(K101*'Összesítő tábla'!$F$16&gt;500000,"igen","nem")))</f>
        <v/>
      </c>
    </row>
    <row r="102" spans="1:19" ht="14.4" x14ac:dyDescent="0.25">
      <c r="A102" s="42"/>
      <c r="B102" s="23"/>
      <c r="C102" s="43"/>
      <c r="D102" s="43"/>
      <c r="E102" s="43"/>
      <c r="F102" s="43"/>
      <c r="G102" s="24">
        <v>0</v>
      </c>
      <c r="H102" s="19">
        <f>+G102*'Összesítő tábla'!$F$16</f>
        <v>0</v>
      </c>
      <c r="I102" s="139">
        <v>0</v>
      </c>
      <c r="J102" s="19">
        <f>+I102*'Összesítő tábla'!$F$16</f>
        <v>0</v>
      </c>
      <c r="K102" s="24">
        <v>0</v>
      </c>
      <c r="L102" s="19">
        <f>+K102*'Összesítő tábla'!$F$16</f>
        <v>0</v>
      </c>
      <c r="M102" s="138">
        <v>0</v>
      </c>
      <c r="N102" s="19">
        <f>+M102*'Összesítő tábla'!$F$16</f>
        <v>0</v>
      </c>
      <c r="O102" s="24">
        <v>0</v>
      </c>
      <c r="P102" s="19">
        <f>+O102*'Összesítő tábla'!$F$16</f>
        <v>0</v>
      </c>
      <c r="Q102" s="25"/>
      <c r="R102" s="26"/>
      <c r="S102" s="105" t="str">
        <f>IF(K102*'Összesítő tábla'!$F$16=0,"",(IF(K102*'Összesítő tábla'!$F$16&gt;500000,"igen","nem")))</f>
        <v/>
      </c>
    </row>
    <row r="103" spans="1:19" ht="14.4" x14ac:dyDescent="0.25">
      <c r="A103" s="42"/>
      <c r="B103" s="23"/>
      <c r="C103" s="43"/>
      <c r="D103" s="43"/>
      <c r="E103" s="43"/>
      <c r="F103" s="43"/>
      <c r="G103" s="24">
        <v>0</v>
      </c>
      <c r="H103" s="19">
        <f>+G103*'Összesítő tábla'!$F$16</f>
        <v>0</v>
      </c>
      <c r="I103" s="139">
        <v>0</v>
      </c>
      <c r="J103" s="19">
        <f>+I103*'Összesítő tábla'!$F$16</f>
        <v>0</v>
      </c>
      <c r="K103" s="24">
        <v>0</v>
      </c>
      <c r="L103" s="19">
        <f>+K103*'Összesítő tábla'!$F$16</f>
        <v>0</v>
      </c>
      <c r="M103" s="138">
        <v>0</v>
      </c>
      <c r="N103" s="19">
        <f>+M103*'Összesítő tábla'!$F$16</f>
        <v>0</v>
      </c>
      <c r="O103" s="24">
        <v>0</v>
      </c>
      <c r="P103" s="19">
        <f>+O103*'Összesítő tábla'!$F$16</f>
        <v>0</v>
      </c>
      <c r="Q103" s="25"/>
      <c r="R103" s="26"/>
      <c r="S103" s="105" t="str">
        <f>IF(K103*'Összesítő tábla'!$F$16=0,"",(IF(K103*'Összesítő tábla'!$F$16&gt;500000,"igen","nem")))</f>
        <v/>
      </c>
    </row>
    <row r="104" spans="1:19" ht="14.4" x14ac:dyDescent="0.25">
      <c r="A104" s="42"/>
      <c r="B104" s="23"/>
      <c r="C104" s="43"/>
      <c r="D104" s="43"/>
      <c r="E104" s="43"/>
      <c r="F104" s="43"/>
      <c r="G104" s="24">
        <v>0</v>
      </c>
      <c r="H104" s="19">
        <f>+G104*'Összesítő tábla'!$F$16</f>
        <v>0</v>
      </c>
      <c r="I104" s="139">
        <v>0</v>
      </c>
      <c r="J104" s="19">
        <f>+I104*'Összesítő tábla'!$F$16</f>
        <v>0</v>
      </c>
      <c r="K104" s="24">
        <v>0</v>
      </c>
      <c r="L104" s="19">
        <f>+K104*'Összesítő tábla'!$F$16</f>
        <v>0</v>
      </c>
      <c r="M104" s="138">
        <v>0</v>
      </c>
      <c r="N104" s="19">
        <f>+M104*'Összesítő tábla'!$F$16</f>
        <v>0</v>
      </c>
      <c r="O104" s="24">
        <v>0</v>
      </c>
      <c r="P104" s="19">
        <f>+O104*'Összesítő tábla'!$F$16</f>
        <v>0</v>
      </c>
      <c r="Q104" s="25"/>
      <c r="R104" s="26"/>
      <c r="S104" s="105" t="str">
        <f>IF(K104*'Összesítő tábla'!$F$16=0,"",(IF(K104*'Összesítő tábla'!$F$16&gt;500000,"igen","nem")))</f>
        <v/>
      </c>
    </row>
    <row r="105" spans="1:19" ht="14.4" x14ac:dyDescent="0.25">
      <c r="A105" s="42"/>
      <c r="B105" s="23"/>
      <c r="C105" s="43"/>
      <c r="D105" s="43"/>
      <c r="E105" s="43"/>
      <c r="F105" s="43"/>
      <c r="G105" s="24">
        <v>0</v>
      </c>
      <c r="H105" s="19">
        <f>+G105*'Összesítő tábla'!$F$16</f>
        <v>0</v>
      </c>
      <c r="I105" s="139">
        <v>0</v>
      </c>
      <c r="J105" s="19">
        <f>+I105*'Összesítő tábla'!$F$16</f>
        <v>0</v>
      </c>
      <c r="K105" s="24">
        <v>0</v>
      </c>
      <c r="L105" s="19">
        <f>+K105*'Összesítő tábla'!$F$16</f>
        <v>0</v>
      </c>
      <c r="M105" s="138">
        <v>0</v>
      </c>
      <c r="N105" s="19">
        <f>+M105*'Összesítő tábla'!$F$16</f>
        <v>0</v>
      </c>
      <c r="O105" s="24">
        <v>0</v>
      </c>
      <c r="P105" s="19">
        <f>+O105*'Összesítő tábla'!$F$16</f>
        <v>0</v>
      </c>
      <c r="Q105" s="25"/>
      <c r="R105" s="26"/>
      <c r="S105" s="105" t="str">
        <f>IF(K105*'Összesítő tábla'!$F$16=0,"",(IF(K105*'Összesítő tábla'!$F$16&gt;500000,"igen","nem")))</f>
        <v/>
      </c>
    </row>
    <row r="106" spans="1:19" ht="14.4" x14ac:dyDescent="0.25">
      <c r="A106" s="42"/>
      <c r="B106" s="23"/>
      <c r="C106" s="43"/>
      <c r="D106" s="43"/>
      <c r="E106" s="43"/>
      <c r="F106" s="43"/>
      <c r="G106" s="24">
        <v>0</v>
      </c>
      <c r="H106" s="19">
        <f>+G106*'Összesítő tábla'!$F$16</f>
        <v>0</v>
      </c>
      <c r="I106" s="139">
        <v>0</v>
      </c>
      <c r="J106" s="19">
        <f>+I106*'Összesítő tábla'!$F$16</f>
        <v>0</v>
      </c>
      <c r="K106" s="24">
        <v>0</v>
      </c>
      <c r="L106" s="19">
        <f>+K106*'Összesítő tábla'!$F$16</f>
        <v>0</v>
      </c>
      <c r="M106" s="138">
        <v>0</v>
      </c>
      <c r="N106" s="19">
        <f>+M106*'Összesítő tábla'!$F$16</f>
        <v>0</v>
      </c>
      <c r="O106" s="24">
        <v>0</v>
      </c>
      <c r="P106" s="19">
        <f>+O106*'Összesítő tábla'!$F$16</f>
        <v>0</v>
      </c>
      <c r="Q106" s="25"/>
      <c r="R106" s="26"/>
      <c r="S106" s="105" t="str">
        <f>IF(K106*'Összesítő tábla'!$F$16=0,"",(IF(K106*'Összesítő tábla'!$F$16&gt;500000,"igen","nem")))</f>
        <v/>
      </c>
    </row>
    <row r="107" spans="1:19" ht="14.4" x14ac:dyDescent="0.25">
      <c r="A107" s="42"/>
      <c r="B107" s="23"/>
      <c r="C107" s="43"/>
      <c r="D107" s="43"/>
      <c r="E107" s="43"/>
      <c r="F107" s="43"/>
      <c r="G107" s="24">
        <v>0</v>
      </c>
      <c r="H107" s="19">
        <f>+G107*'Összesítő tábla'!$F$16</f>
        <v>0</v>
      </c>
      <c r="I107" s="139">
        <v>0</v>
      </c>
      <c r="J107" s="19">
        <f>+I107*'Összesítő tábla'!$F$16</f>
        <v>0</v>
      </c>
      <c r="K107" s="24">
        <v>0</v>
      </c>
      <c r="L107" s="19">
        <f>+K107*'Összesítő tábla'!$F$16</f>
        <v>0</v>
      </c>
      <c r="M107" s="138">
        <v>0</v>
      </c>
      <c r="N107" s="19">
        <f>+M107*'Összesítő tábla'!$F$16</f>
        <v>0</v>
      </c>
      <c r="O107" s="24">
        <v>0</v>
      </c>
      <c r="P107" s="19">
        <f>+O107*'Összesítő tábla'!$F$16</f>
        <v>0</v>
      </c>
      <c r="Q107" s="25"/>
      <c r="R107" s="26"/>
      <c r="S107" s="105" t="str">
        <f>IF(K107*'Összesítő tábla'!$F$16=0,"",(IF(K107*'Összesítő tábla'!$F$16&gt;500000,"igen","nem")))</f>
        <v/>
      </c>
    </row>
    <row r="108" spans="1:19" ht="14.4" x14ac:dyDescent="0.25">
      <c r="A108" s="42"/>
      <c r="B108" s="23"/>
      <c r="C108" s="43"/>
      <c r="D108" s="43"/>
      <c r="E108" s="43"/>
      <c r="F108" s="43"/>
      <c r="G108" s="24">
        <v>0</v>
      </c>
      <c r="H108" s="19">
        <f>+G108*'Összesítő tábla'!$F$16</f>
        <v>0</v>
      </c>
      <c r="I108" s="139">
        <v>0</v>
      </c>
      <c r="J108" s="19">
        <f>+I108*'Összesítő tábla'!$F$16</f>
        <v>0</v>
      </c>
      <c r="K108" s="24">
        <v>0</v>
      </c>
      <c r="L108" s="19">
        <f>+K108*'Összesítő tábla'!$F$16</f>
        <v>0</v>
      </c>
      <c r="M108" s="138">
        <v>0</v>
      </c>
      <c r="N108" s="19">
        <f>+M108*'Összesítő tábla'!$F$16</f>
        <v>0</v>
      </c>
      <c r="O108" s="24">
        <v>0</v>
      </c>
      <c r="P108" s="19">
        <f>+O108*'Összesítő tábla'!$F$16</f>
        <v>0</v>
      </c>
      <c r="Q108" s="25"/>
      <c r="R108" s="26"/>
      <c r="S108" s="105" t="str">
        <f>IF(K108*'Összesítő tábla'!$F$16=0,"",(IF(K108*'Összesítő tábla'!$F$16&gt;500000,"igen","nem")))</f>
        <v/>
      </c>
    </row>
    <row r="109" spans="1:19" ht="14.4" x14ac:dyDescent="0.25">
      <c r="A109" s="42"/>
      <c r="B109" s="23"/>
      <c r="C109" s="43"/>
      <c r="D109" s="43"/>
      <c r="E109" s="43"/>
      <c r="F109" s="43"/>
      <c r="G109" s="24">
        <v>0</v>
      </c>
      <c r="H109" s="19">
        <f>+G109*'Összesítő tábla'!$F$16</f>
        <v>0</v>
      </c>
      <c r="I109" s="139">
        <v>0</v>
      </c>
      <c r="J109" s="19">
        <f>+I109*'Összesítő tábla'!$F$16</f>
        <v>0</v>
      </c>
      <c r="K109" s="24">
        <v>0</v>
      </c>
      <c r="L109" s="19">
        <f>+K109*'Összesítő tábla'!$F$16</f>
        <v>0</v>
      </c>
      <c r="M109" s="138">
        <v>0</v>
      </c>
      <c r="N109" s="19">
        <f>+M109*'Összesítő tábla'!$F$16</f>
        <v>0</v>
      </c>
      <c r="O109" s="24">
        <v>0</v>
      </c>
      <c r="P109" s="19">
        <f>+O109*'Összesítő tábla'!$F$16</f>
        <v>0</v>
      </c>
      <c r="Q109" s="25"/>
      <c r="R109" s="26"/>
      <c r="S109" s="105" t="str">
        <f>IF(K109*'Összesítő tábla'!$F$16=0,"",(IF(K109*'Összesítő tábla'!$F$16&gt;500000,"igen","nem")))</f>
        <v/>
      </c>
    </row>
    <row r="110" spans="1:19" ht="14.4" x14ac:dyDescent="0.25">
      <c r="A110" s="42"/>
      <c r="B110" s="23"/>
      <c r="C110" s="43"/>
      <c r="D110" s="43"/>
      <c r="E110" s="43"/>
      <c r="F110" s="43"/>
      <c r="G110" s="24">
        <v>0</v>
      </c>
      <c r="H110" s="19">
        <f>+G110*'Összesítő tábla'!$F$16</f>
        <v>0</v>
      </c>
      <c r="I110" s="139">
        <v>0</v>
      </c>
      <c r="J110" s="19">
        <f>+I110*'Összesítő tábla'!$F$16</f>
        <v>0</v>
      </c>
      <c r="K110" s="24">
        <v>0</v>
      </c>
      <c r="L110" s="19">
        <f>+K110*'Összesítő tábla'!$F$16</f>
        <v>0</v>
      </c>
      <c r="M110" s="138">
        <v>0</v>
      </c>
      <c r="N110" s="19">
        <f>+M110*'Összesítő tábla'!$F$16</f>
        <v>0</v>
      </c>
      <c r="O110" s="24">
        <v>0</v>
      </c>
      <c r="P110" s="19">
        <f>+O110*'Összesítő tábla'!$F$16</f>
        <v>0</v>
      </c>
      <c r="Q110" s="25"/>
      <c r="R110" s="26"/>
      <c r="S110" s="105" t="str">
        <f>IF(K110*'Összesítő tábla'!$F$16=0,"",(IF(K110*'Összesítő tábla'!$F$16&gt;500000,"igen","nem")))</f>
        <v/>
      </c>
    </row>
    <row r="111" spans="1:19" ht="14.4" x14ac:dyDescent="0.25">
      <c r="A111" s="42"/>
      <c r="B111" s="23"/>
      <c r="C111" s="43"/>
      <c r="D111" s="43"/>
      <c r="E111" s="43"/>
      <c r="F111" s="43"/>
      <c r="G111" s="24">
        <v>0</v>
      </c>
      <c r="H111" s="19">
        <f>+G111*'Összesítő tábla'!$F$16</f>
        <v>0</v>
      </c>
      <c r="I111" s="139">
        <v>0</v>
      </c>
      <c r="J111" s="19">
        <f>+I111*'Összesítő tábla'!$F$16</f>
        <v>0</v>
      </c>
      <c r="K111" s="24">
        <v>0</v>
      </c>
      <c r="L111" s="19">
        <f>+K111*'Összesítő tábla'!$F$16</f>
        <v>0</v>
      </c>
      <c r="M111" s="138">
        <v>0</v>
      </c>
      <c r="N111" s="19">
        <f>+M111*'Összesítő tábla'!$F$16</f>
        <v>0</v>
      </c>
      <c r="O111" s="24">
        <v>0</v>
      </c>
      <c r="P111" s="19">
        <f>+O111*'Összesítő tábla'!$F$16</f>
        <v>0</v>
      </c>
      <c r="Q111" s="25"/>
      <c r="R111" s="26"/>
      <c r="S111" s="105" t="str">
        <f>IF(K111*'Összesítő tábla'!$F$16=0,"",(IF(K111*'Összesítő tábla'!$F$16&gt;500000,"igen","nem")))</f>
        <v/>
      </c>
    </row>
    <row r="112" spans="1:19" ht="14.4" x14ac:dyDescent="0.25">
      <c r="A112" s="42"/>
      <c r="B112" s="23"/>
      <c r="C112" s="43"/>
      <c r="D112" s="43"/>
      <c r="E112" s="43"/>
      <c r="F112" s="43"/>
      <c r="G112" s="24">
        <v>0</v>
      </c>
      <c r="H112" s="19">
        <f>+G112*'Összesítő tábla'!$F$16</f>
        <v>0</v>
      </c>
      <c r="I112" s="139">
        <v>0</v>
      </c>
      <c r="J112" s="19">
        <f>+I112*'Összesítő tábla'!$F$16</f>
        <v>0</v>
      </c>
      <c r="K112" s="24">
        <v>0</v>
      </c>
      <c r="L112" s="19">
        <f>+K112*'Összesítő tábla'!$F$16</f>
        <v>0</v>
      </c>
      <c r="M112" s="138">
        <v>0</v>
      </c>
      <c r="N112" s="19">
        <f>+M112*'Összesítő tábla'!$F$16</f>
        <v>0</v>
      </c>
      <c r="O112" s="24">
        <v>0</v>
      </c>
      <c r="P112" s="19">
        <f>+O112*'Összesítő tábla'!$F$16</f>
        <v>0</v>
      </c>
      <c r="Q112" s="25"/>
      <c r="R112" s="26"/>
      <c r="S112" s="105" t="str">
        <f>IF(K112*'Összesítő tábla'!$F$16=0,"",(IF(K112*'Összesítő tábla'!$F$16&gt;500000,"igen","nem")))</f>
        <v/>
      </c>
    </row>
    <row r="113" spans="1:19" ht="14.4" x14ac:dyDescent="0.25">
      <c r="A113" s="42"/>
      <c r="B113" s="23"/>
      <c r="C113" s="43"/>
      <c r="D113" s="43"/>
      <c r="E113" s="43"/>
      <c r="F113" s="43"/>
      <c r="G113" s="24">
        <v>0</v>
      </c>
      <c r="H113" s="19">
        <f>+G113*'Összesítő tábla'!$F$16</f>
        <v>0</v>
      </c>
      <c r="I113" s="139">
        <v>0</v>
      </c>
      <c r="J113" s="19">
        <f>+I113*'Összesítő tábla'!$F$16</f>
        <v>0</v>
      </c>
      <c r="K113" s="24">
        <v>0</v>
      </c>
      <c r="L113" s="19">
        <f>+K113*'Összesítő tábla'!$F$16</f>
        <v>0</v>
      </c>
      <c r="M113" s="138">
        <v>0</v>
      </c>
      <c r="N113" s="19">
        <f>+M113*'Összesítő tábla'!$F$16</f>
        <v>0</v>
      </c>
      <c r="O113" s="24">
        <v>0</v>
      </c>
      <c r="P113" s="19">
        <f>+O113*'Összesítő tábla'!$F$16</f>
        <v>0</v>
      </c>
      <c r="Q113" s="25"/>
      <c r="R113" s="26"/>
      <c r="S113" s="105" t="str">
        <f>IF(K113*'Összesítő tábla'!$F$16=0,"",(IF(K113*'Összesítő tábla'!$F$16&gt;500000,"igen","nem")))</f>
        <v/>
      </c>
    </row>
    <row r="114" spans="1:19" ht="14.4" x14ac:dyDescent="0.25">
      <c r="A114" s="42"/>
      <c r="B114" s="23"/>
      <c r="C114" s="43"/>
      <c r="D114" s="43"/>
      <c r="E114" s="43"/>
      <c r="F114" s="43"/>
      <c r="G114" s="24">
        <v>0</v>
      </c>
      <c r="H114" s="19">
        <f>+G114*'Összesítő tábla'!$F$16</f>
        <v>0</v>
      </c>
      <c r="I114" s="139">
        <v>0</v>
      </c>
      <c r="J114" s="19">
        <f>+I114*'Összesítő tábla'!$F$16</f>
        <v>0</v>
      </c>
      <c r="K114" s="24">
        <v>0</v>
      </c>
      <c r="L114" s="19">
        <f>+K114*'Összesítő tábla'!$F$16</f>
        <v>0</v>
      </c>
      <c r="M114" s="138">
        <v>0</v>
      </c>
      <c r="N114" s="19">
        <f>+M114*'Összesítő tábla'!$F$16</f>
        <v>0</v>
      </c>
      <c r="O114" s="24">
        <v>0</v>
      </c>
      <c r="P114" s="19">
        <f>+O114*'Összesítő tábla'!$F$16</f>
        <v>0</v>
      </c>
      <c r="Q114" s="25"/>
      <c r="R114" s="26"/>
      <c r="S114" s="105" t="str">
        <f>IF(K114*'Összesítő tábla'!$F$16=0,"",(IF(K114*'Összesítő tábla'!$F$16&gt;500000,"igen","nem")))</f>
        <v/>
      </c>
    </row>
    <row r="115" spans="1:19" ht="14.4" x14ac:dyDescent="0.25">
      <c r="A115" s="42"/>
      <c r="B115" s="23"/>
      <c r="C115" s="43"/>
      <c r="D115" s="43"/>
      <c r="E115" s="43"/>
      <c r="F115" s="43"/>
      <c r="G115" s="24">
        <v>0</v>
      </c>
      <c r="H115" s="19">
        <f>+G115*'Összesítő tábla'!$F$16</f>
        <v>0</v>
      </c>
      <c r="I115" s="139">
        <v>0</v>
      </c>
      <c r="J115" s="19">
        <f>+I115*'Összesítő tábla'!$F$16</f>
        <v>0</v>
      </c>
      <c r="K115" s="24">
        <v>0</v>
      </c>
      <c r="L115" s="19">
        <f>+K115*'Összesítő tábla'!$F$16</f>
        <v>0</v>
      </c>
      <c r="M115" s="138">
        <v>0</v>
      </c>
      <c r="N115" s="19">
        <f>+M115*'Összesítő tábla'!$F$16</f>
        <v>0</v>
      </c>
      <c r="O115" s="24">
        <v>0</v>
      </c>
      <c r="P115" s="19">
        <f>+O115*'Összesítő tábla'!$F$16</f>
        <v>0</v>
      </c>
      <c r="Q115" s="25"/>
      <c r="R115" s="26"/>
      <c r="S115" s="105" t="str">
        <f>IF(K115*'Összesítő tábla'!$F$16=0,"",(IF(K115*'Összesítő tábla'!$F$16&gt;500000,"igen","nem")))</f>
        <v/>
      </c>
    </row>
    <row r="116" spans="1:19" ht="14.4" x14ac:dyDescent="0.25">
      <c r="A116" s="42"/>
      <c r="B116" s="23"/>
      <c r="C116" s="43"/>
      <c r="D116" s="43"/>
      <c r="E116" s="43"/>
      <c r="F116" s="43"/>
      <c r="G116" s="24">
        <v>0</v>
      </c>
      <c r="H116" s="19">
        <f>+G116*'Összesítő tábla'!$F$16</f>
        <v>0</v>
      </c>
      <c r="I116" s="139">
        <v>0</v>
      </c>
      <c r="J116" s="19">
        <f>+I116*'Összesítő tábla'!$F$16</f>
        <v>0</v>
      </c>
      <c r="K116" s="24">
        <v>0</v>
      </c>
      <c r="L116" s="19">
        <f>+K116*'Összesítő tábla'!$F$16</f>
        <v>0</v>
      </c>
      <c r="M116" s="138">
        <v>0</v>
      </c>
      <c r="N116" s="19">
        <f>+M116*'Összesítő tábla'!$F$16</f>
        <v>0</v>
      </c>
      <c r="O116" s="24">
        <v>0</v>
      </c>
      <c r="P116" s="19">
        <f>+O116*'Összesítő tábla'!$F$16</f>
        <v>0</v>
      </c>
      <c r="Q116" s="25"/>
      <c r="R116" s="26"/>
      <c r="S116" s="105" t="str">
        <f>IF(K116*'Összesítő tábla'!$F$16=0,"",(IF(K116*'Összesítő tábla'!$F$16&gt;500000,"igen","nem")))</f>
        <v/>
      </c>
    </row>
    <row r="117" spans="1:19" ht="14.4" x14ac:dyDescent="0.25">
      <c r="A117" s="42"/>
      <c r="B117" s="23"/>
      <c r="C117" s="43"/>
      <c r="D117" s="43"/>
      <c r="E117" s="43"/>
      <c r="F117" s="43"/>
      <c r="G117" s="24">
        <v>0</v>
      </c>
      <c r="H117" s="19">
        <f>+G117*'Összesítő tábla'!$F$16</f>
        <v>0</v>
      </c>
      <c r="I117" s="139">
        <v>0</v>
      </c>
      <c r="J117" s="19">
        <f>+I117*'Összesítő tábla'!$F$16</f>
        <v>0</v>
      </c>
      <c r="K117" s="24">
        <v>0</v>
      </c>
      <c r="L117" s="19">
        <f>+K117*'Összesítő tábla'!$F$16</f>
        <v>0</v>
      </c>
      <c r="M117" s="138">
        <v>0</v>
      </c>
      <c r="N117" s="19">
        <f>+M117*'Összesítő tábla'!$F$16</f>
        <v>0</v>
      </c>
      <c r="O117" s="24">
        <v>0</v>
      </c>
      <c r="P117" s="19">
        <f>+O117*'Összesítő tábla'!$F$16</f>
        <v>0</v>
      </c>
      <c r="Q117" s="25"/>
      <c r="R117" s="26"/>
      <c r="S117" s="105" t="str">
        <f>IF(K117*'Összesítő tábla'!$F$16=0,"",(IF(K117*'Összesítő tábla'!$F$16&gt;500000,"igen","nem")))</f>
        <v/>
      </c>
    </row>
    <row r="118" spans="1:19" ht="14.4" x14ac:dyDescent="0.25">
      <c r="A118" s="42"/>
      <c r="B118" s="23"/>
      <c r="C118" s="43"/>
      <c r="D118" s="43"/>
      <c r="E118" s="43"/>
      <c r="F118" s="43"/>
      <c r="G118" s="24">
        <v>0</v>
      </c>
      <c r="H118" s="19">
        <f>+G118*'Összesítő tábla'!$F$16</f>
        <v>0</v>
      </c>
      <c r="I118" s="139">
        <v>0</v>
      </c>
      <c r="J118" s="19">
        <f>+I118*'Összesítő tábla'!$F$16</f>
        <v>0</v>
      </c>
      <c r="K118" s="24">
        <v>0</v>
      </c>
      <c r="L118" s="19">
        <f>+K118*'Összesítő tábla'!$F$16</f>
        <v>0</v>
      </c>
      <c r="M118" s="138">
        <v>0</v>
      </c>
      <c r="N118" s="19">
        <f>+M118*'Összesítő tábla'!$F$16</f>
        <v>0</v>
      </c>
      <c r="O118" s="24">
        <v>0</v>
      </c>
      <c r="P118" s="19">
        <f>+O118*'Összesítő tábla'!$F$16</f>
        <v>0</v>
      </c>
      <c r="Q118" s="25"/>
      <c r="R118" s="26"/>
      <c r="S118" s="105" t="str">
        <f>IF(K118*'Összesítő tábla'!$F$16=0,"",(IF(K118*'Összesítő tábla'!$F$16&gt;500000,"igen","nem")))</f>
        <v/>
      </c>
    </row>
    <row r="119" spans="1:19" ht="14.4" x14ac:dyDescent="0.25">
      <c r="A119" s="42"/>
      <c r="B119" s="23"/>
      <c r="C119" s="43"/>
      <c r="D119" s="43"/>
      <c r="E119" s="43"/>
      <c r="F119" s="43"/>
      <c r="G119" s="24">
        <v>0</v>
      </c>
      <c r="H119" s="19">
        <f>+G119*'Összesítő tábla'!$F$16</f>
        <v>0</v>
      </c>
      <c r="I119" s="139">
        <v>0</v>
      </c>
      <c r="J119" s="19">
        <f>+I119*'Összesítő tábla'!$F$16</f>
        <v>0</v>
      </c>
      <c r="K119" s="24">
        <v>0</v>
      </c>
      <c r="L119" s="19">
        <f>+K119*'Összesítő tábla'!$F$16</f>
        <v>0</v>
      </c>
      <c r="M119" s="138">
        <v>0</v>
      </c>
      <c r="N119" s="19">
        <f>+M119*'Összesítő tábla'!$F$16</f>
        <v>0</v>
      </c>
      <c r="O119" s="24">
        <v>0</v>
      </c>
      <c r="P119" s="19">
        <f>+O119*'Összesítő tábla'!$F$16</f>
        <v>0</v>
      </c>
      <c r="Q119" s="25"/>
      <c r="R119" s="26"/>
      <c r="S119" s="105" t="str">
        <f>IF(K119*'Összesítő tábla'!$F$16=0,"",(IF(K119*'Összesítő tábla'!$F$16&gt;500000,"igen","nem")))</f>
        <v/>
      </c>
    </row>
    <row r="120" spans="1:19" ht="14.4" x14ac:dyDescent="0.25">
      <c r="A120" s="42"/>
      <c r="B120" s="23"/>
      <c r="C120" s="43"/>
      <c r="D120" s="43"/>
      <c r="E120" s="43"/>
      <c r="F120" s="43"/>
      <c r="G120" s="24">
        <v>0</v>
      </c>
      <c r="H120" s="19">
        <f>+G120*'Összesítő tábla'!$F$16</f>
        <v>0</v>
      </c>
      <c r="I120" s="139">
        <v>0</v>
      </c>
      <c r="J120" s="19">
        <f>+I120*'Összesítő tábla'!$F$16</f>
        <v>0</v>
      </c>
      <c r="K120" s="24">
        <v>0</v>
      </c>
      <c r="L120" s="19">
        <f>+K120*'Összesítő tábla'!$F$16</f>
        <v>0</v>
      </c>
      <c r="M120" s="138">
        <v>0</v>
      </c>
      <c r="N120" s="19">
        <f>+M120*'Összesítő tábla'!$F$16</f>
        <v>0</v>
      </c>
      <c r="O120" s="24">
        <v>0</v>
      </c>
      <c r="P120" s="19">
        <f>+O120*'Összesítő tábla'!$F$16</f>
        <v>0</v>
      </c>
      <c r="Q120" s="25"/>
      <c r="R120" s="26"/>
      <c r="S120" s="105" t="str">
        <f>IF(K120*'Összesítő tábla'!$F$16=0,"",(IF(K120*'Összesítő tábla'!$F$16&gt;500000,"igen","nem")))</f>
        <v/>
      </c>
    </row>
    <row r="121" spans="1:19" ht="14.4" x14ac:dyDescent="0.25">
      <c r="A121" s="42"/>
      <c r="B121" s="23"/>
      <c r="C121" s="43"/>
      <c r="D121" s="43"/>
      <c r="E121" s="43"/>
      <c r="F121" s="43"/>
      <c r="G121" s="24">
        <v>0</v>
      </c>
      <c r="H121" s="19">
        <f>+G121*'Összesítő tábla'!$F$16</f>
        <v>0</v>
      </c>
      <c r="I121" s="139">
        <v>0</v>
      </c>
      <c r="J121" s="19">
        <f>+I121*'Összesítő tábla'!$F$16</f>
        <v>0</v>
      </c>
      <c r="K121" s="24">
        <v>0</v>
      </c>
      <c r="L121" s="19">
        <f>+K121*'Összesítő tábla'!$F$16</f>
        <v>0</v>
      </c>
      <c r="M121" s="138">
        <v>0</v>
      </c>
      <c r="N121" s="19">
        <f>+M121*'Összesítő tábla'!$F$16</f>
        <v>0</v>
      </c>
      <c r="O121" s="24">
        <v>0</v>
      </c>
      <c r="P121" s="19">
        <f>+O121*'Összesítő tábla'!$F$16</f>
        <v>0</v>
      </c>
      <c r="Q121" s="25"/>
      <c r="R121" s="26"/>
      <c r="S121" s="105" t="str">
        <f>IF(K121*'Összesítő tábla'!$F$16=0,"",(IF(K121*'Összesítő tábla'!$F$16&gt;500000,"igen","nem")))</f>
        <v/>
      </c>
    </row>
    <row r="122" spans="1:19" ht="14.4" x14ac:dyDescent="0.25">
      <c r="A122" s="42"/>
      <c r="B122" s="23"/>
      <c r="C122" s="43"/>
      <c r="D122" s="43"/>
      <c r="E122" s="43"/>
      <c r="F122" s="43"/>
      <c r="G122" s="24">
        <v>0</v>
      </c>
      <c r="H122" s="19">
        <f>+G122*'Összesítő tábla'!$F$16</f>
        <v>0</v>
      </c>
      <c r="I122" s="139">
        <v>0</v>
      </c>
      <c r="J122" s="19">
        <f>+I122*'Összesítő tábla'!$F$16</f>
        <v>0</v>
      </c>
      <c r="K122" s="24">
        <v>0</v>
      </c>
      <c r="L122" s="19">
        <f>+K122*'Összesítő tábla'!$F$16</f>
        <v>0</v>
      </c>
      <c r="M122" s="138">
        <v>0</v>
      </c>
      <c r="N122" s="19">
        <f>+M122*'Összesítő tábla'!$F$16</f>
        <v>0</v>
      </c>
      <c r="O122" s="24">
        <v>0</v>
      </c>
      <c r="P122" s="19">
        <f>+O122*'Összesítő tábla'!$F$16</f>
        <v>0</v>
      </c>
      <c r="Q122" s="25"/>
      <c r="R122" s="26"/>
      <c r="S122" s="105" t="str">
        <f>IF(K122*'Összesítő tábla'!$F$16=0,"",(IF(K122*'Összesítő tábla'!$F$16&gt;500000,"igen","nem")))</f>
        <v/>
      </c>
    </row>
    <row r="123" spans="1:19" ht="14.4" x14ac:dyDescent="0.25">
      <c r="A123" s="42"/>
      <c r="B123" s="23"/>
      <c r="C123" s="43"/>
      <c r="D123" s="43"/>
      <c r="E123" s="43"/>
      <c r="F123" s="43"/>
      <c r="G123" s="24">
        <v>0</v>
      </c>
      <c r="H123" s="19">
        <f>+G123*'Összesítő tábla'!$F$16</f>
        <v>0</v>
      </c>
      <c r="I123" s="139">
        <v>0</v>
      </c>
      <c r="J123" s="19">
        <f>+I123*'Összesítő tábla'!$F$16</f>
        <v>0</v>
      </c>
      <c r="K123" s="24">
        <v>0</v>
      </c>
      <c r="L123" s="19">
        <f>+K123*'Összesítő tábla'!$F$16</f>
        <v>0</v>
      </c>
      <c r="M123" s="138">
        <v>0</v>
      </c>
      <c r="N123" s="19">
        <f>+M123*'Összesítő tábla'!$F$16</f>
        <v>0</v>
      </c>
      <c r="O123" s="24">
        <v>0</v>
      </c>
      <c r="P123" s="19">
        <f>+O123*'Összesítő tábla'!$F$16</f>
        <v>0</v>
      </c>
      <c r="Q123" s="25"/>
      <c r="R123" s="26"/>
      <c r="S123" s="105" t="str">
        <f>IF(K123*'Összesítő tábla'!$F$16=0,"",(IF(K123*'Összesítő tábla'!$F$16&gt;500000,"igen","nem")))</f>
        <v/>
      </c>
    </row>
    <row r="124" spans="1:19" ht="14.4" x14ac:dyDescent="0.25">
      <c r="A124" s="42"/>
      <c r="B124" s="23"/>
      <c r="C124" s="43"/>
      <c r="D124" s="43"/>
      <c r="E124" s="43"/>
      <c r="F124" s="43"/>
      <c r="G124" s="24">
        <v>0</v>
      </c>
      <c r="H124" s="19">
        <f>+G124*'Összesítő tábla'!$F$16</f>
        <v>0</v>
      </c>
      <c r="I124" s="139">
        <v>0</v>
      </c>
      <c r="J124" s="19">
        <f>+I124*'Összesítő tábla'!$F$16</f>
        <v>0</v>
      </c>
      <c r="K124" s="24">
        <v>0</v>
      </c>
      <c r="L124" s="19">
        <f>+K124*'Összesítő tábla'!$F$16</f>
        <v>0</v>
      </c>
      <c r="M124" s="138">
        <v>0</v>
      </c>
      <c r="N124" s="19">
        <f>+M124*'Összesítő tábla'!$F$16</f>
        <v>0</v>
      </c>
      <c r="O124" s="24">
        <v>0</v>
      </c>
      <c r="P124" s="19">
        <f>+O124*'Összesítő tábla'!$F$16</f>
        <v>0</v>
      </c>
      <c r="Q124" s="25"/>
      <c r="R124" s="26"/>
      <c r="S124" s="105" t="str">
        <f>IF(K124*'Összesítő tábla'!$F$16=0,"",(IF(K124*'Összesítő tábla'!$F$16&gt;500000,"igen","nem")))</f>
        <v/>
      </c>
    </row>
    <row r="125" spans="1:19" ht="14.4" x14ac:dyDescent="0.25">
      <c r="A125" s="42"/>
      <c r="B125" s="23"/>
      <c r="C125" s="43"/>
      <c r="D125" s="43"/>
      <c r="E125" s="43"/>
      <c r="F125" s="43"/>
      <c r="G125" s="24">
        <v>0</v>
      </c>
      <c r="H125" s="19">
        <f>+G125*'Összesítő tábla'!$F$16</f>
        <v>0</v>
      </c>
      <c r="I125" s="139">
        <v>0</v>
      </c>
      <c r="J125" s="19">
        <f>+I125*'Összesítő tábla'!$F$16</f>
        <v>0</v>
      </c>
      <c r="K125" s="24">
        <v>0</v>
      </c>
      <c r="L125" s="19">
        <f>+K125*'Összesítő tábla'!$F$16</f>
        <v>0</v>
      </c>
      <c r="M125" s="138">
        <v>0</v>
      </c>
      <c r="N125" s="19">
        <f>+M125*'Összesítő tábla'!$F$16</f>
        <v>0</v>
      </c>
      <c r="O125" s="24">
        <v>0</v>
      </c>
      <c r="P125" s="19">
        <f>+O125*'Összesítő tábla'!$F$16</f>
        <v>0</v>
      </c>
      <c r="Q125" s="25"/>
      <c r="R125" s="26"/>
      <c r="S125" s="105" t="str">
        <f>IF(K125*'Összesítő tábla'!$F$16=0,"",(IF(K125*'Összesítő tábla'!$F$16&gt;500000,"igen","nem")))</f>
        <v/>
      </c>
    </row>
    <row r="126" spans="1:19" ht="14.4" x14ac:dyDescent="0.25">
      <c r="A126" s="42"/>
      <c r="B126" s="23"/>
      <c r="C126" s="43"/>
      <c r="D126" s="43"/>
      <c r="E126" s="43"/>
      <c r="F126" s="43"/>
      <c r="G126" s="24">
        <v>0</v>
      </c>
      <c r="H126" s="19">
        <f>+G126*'Összesítő tábla'!$F$16</f>
        <v>0</v>
      </c>
      <c r="I126" s="139">
        <v>0</v>
      </c>
      <c r="J126" s="19">
        <f>+I126*'Összesítő tábla'!$F$16</f>
        <v>0</v>
      </c>
      <c r="K126" s="24">
        <v>0</v>
      </c>
      <c r="L126" s="19">
        <f>+K126*'Összesítő tábla'!$F$16</f>
        <v>0</v>
      </c>
      <c r="M126" s="138">
        <v>0</v>
      </c>
      <c r="N126" s="19">
        <f>+M126*'Összesítő tábla'!$F$16</f>
        <v>0</v>
      </c>
      <c r="O126" s="24">
        <v>0</v>
      </c>
      <c r="P126" s="19">
        <f>+O126*'Összesítő tábla'!$F$16</f>
        <v>0</v>
      </c>
      <c r="Q126" s="25"/>
      <c r="R126" s="26"/>
      <c r="S126" s="105" t="str">
        <f>IF(K126*'Összesítő tábla'!$F$16=0,"",(IF(K126*'Összesítő tábla'!$F$16&gt;500000,"igen","nem")))</f>
        <v/>
      </c>
    </row>
    <row r="127" spans="1:19" ht="14.4" x14ac:dyDescent="0.25">
      <c r="A127" s="42"/>
      <c r="B127" s="23"/>
      <c r="C127" s="43"/>
      <c r="D127" s="43"/>
      <c r="E127" s="43"/>
      <c r="F127" s="43"/>
      <c r="G127" s="24">
        <v>0</v>
      </c>
      <c r="H127" s="19">
        <f>+G127*'Összesítő tábla'!$F$16</f>
        <v>0</v>
      </c>
      <c r="I127" s="139">
        <v>0</v>
      </c>
      <c r="J127" s="19">
        <f>+I127*'Összesítő tábla'!$F$16</f>
        <v>0</v>
      </c>
      <c r="K127" s="24">
        <v>0</v>
      </c>
      <c r="L127" s="19">
        <f>+K127*'Összesítő tábla'!$F$16</f>
        <v>0</v>
      </c>
      <c r="M127" s="138">
        <v>0</v>
      </c>
      <c r="N127" s="19">
        <f>+M127*'Összesítő tábla'!$F$16</f>
        <v>0</v>
      </c>
      <c r="O127" s="24">
        <v>0</v>
      </c>
      <c r="P127" s="19">
        <f>+O127*'Összesítő tábla'!$F$16</f>
        <v>0</v>
      </c>
      <c r="Q127" s="25"/>
      <c r="R127" s="26"/>
      <c r="S127" s="105" t="str">
        <f>IF(K127*'Összesítő tábla'!$F$16=0,"",(IF(K127*'Összesítő tábla'!$F$16&gt;500000,"igen","nem")))</f>
        <v/>
      </c>
    </row>
    <row r="128" spans="1:19" ht="14.4" x14ac:dyDescent="0.25">
      <c r="A128" s="42"/>
      <c r="B128" s="23"/>
      <c r="C128" s="43"/>
      <c r="D128" s="43"/>
      <c r="E128" s="43"/>
      <c r="F128" s="43"/>
      <c r="G128" s="24">
        <v>0</v>
      </c>
      <c r="H128" s="19">
        <f>+G128*'Összesítő tábla'!$F$16</f>
        <v>0</v>
      </c>
      <c r="I128" s="139">
        <v>0</v>
      </c>
      <c r="J128" s="19">
        <f>+I128*'Összesítő tábla'!$F$16</f>
        <v>0</v>
      </c>
      <c r="K128" s="24">
        <v>0</v>
      </c>
      <c r="L128" s="19">
        <f>+K128*'Összesítő tábla'!$F$16</f>
        <v>0</v>
      </c>
      <c r="M128" s="138">
        <v>0</v>
      </c>
      <c r="N128" s="19">
        <f>+M128*'Összesítő tábla'!$F$16</f>
        <v>0</v>
      </c>
      <c r="O128" s="24">
        <v>0</v>
      </c>
      <c r="P128" s="19">
        <f>+O128*'Összesítő tábla'!$F$16</f>
        <v>0</v>
      </c>
      <c r="Q128" s="25"/>
      <c r="R128" s="26"/>
      <c r="S128" s="105" t="str">
        <f>IF(K128*'Összesítő tábla'!$F$16=0,"",(IF(K128*'Összesítő tábla'!$F$16&gt;500000,"igen","nem")))</f>
        <v/>
      </c>
    </row>
    <row r="129" spans="1:19" ht="14.4" x14ac:dyDescent="0.25">
      <c r="A129" s="42"/>
      <c r="B129" s="23"/>
      <c r="C129" s="43"/>
      <c r="D129" s="43"/>
      <c r="E129" s="43"/>
      <c r="F129" s="43"/>
      <c r="G129" s="24">
        <v>0</v>
      </c>
      <c r="H129" s="19">
        <f>+G129*'Összesítő tábla'!$F$16</f>
        <v>0</v>
      </c>
      <c r="I129" s="139">
        <v>0</v>
      </c>
      <c r="J129" s="19">
        <f>+I129*'Összesítő tábla'!$F$16</f>
        <v>0</v>
      </c>
      <c r="K129" s="24">
        <v>0</v>
      </c>
      <c r="L129" s="19">
        <f>+K129*'Összesítő tábla'!$F$16</f>
        <v>0</v>
      </c>
      <c r="M129" s="138">
        <v>0</v>
      </c>
      <c r="N129" s="19">
        <f>+M129*'Összesítő tábla'!$F$16</f>
        <v>0</v>
      </c>
      <c r="O129" s="24">
        <v>0</v>
      </c>
      <c r="P129" s="19">
        <f>+O129*'Összesítő tábla'!$F$16</f>
        <v>0</v>
      </c>
      <c r="Q129" s="25"/>
      <c r="R129" s="26"/>
      <c r="S129" s="105" t="str">
        <f>IF(K129*'Összesítő tábla'!$F$16=0,"",(IF(K129*'Összesítő tábla'!$F$16&gt;500000,"igen","nem")))</f>
        <v/>
      </c>
    </row>
    <row r="130" spans="1:19" ht="14.4" x14ac:dyDescent="0.25">
      <c r="A130" s="42"/>
      <c r="B130" s="23"/>
      <c r="C130" s="43"/>
      <c r="D130" s="43"/>
      <c r="E130" s="43"/>
      <c r="F130" s="43"/>
      <c r="G130" s="24">
        <v>0</v>
      </c>
      <c r="H130" s="19">
        <f>+G130*'Összesítő tábla'!$F$16</f>
        <v>0</v>
      </c>
      <c r="I130" s="139">
        <v>0</v>
      </c>
      <c r="J130" s="19">
        <f>+I130*'Összesítő tábla'!$F$16</f>
        <v>0</v>
      </c>
      <c r="K130" s="24">
        <v>0</v>
      </c>
      <c r="L130" s="19">
        <f>+K130*'Összesítő tábla'!$F$16</f>
        <v>0</v>
      </c>
      <c r="M130" s="138">
        <v>0</v>
      </c>
      <c r="N130" s="19">
        <f>+M130*'Összesítő tábla'!$F$16</f>
        <v>0</v>
      </c>
      <c r="O130" s="24">
        <v>0</v>
      </c>
      <c r="P130" s="19">
        <f>+O130*'Összesítő tábla'!$F$16</f>
        <v>0</v>
      </c>
      <c r="Q130" s="25"/>
      <c r="R130" s="26"/>
      <c r="S130" s="105" t="str">
        <f>IF(K130*'Összesítő tábla'!$F$16=0,"",(IF(K130*'Összesítő tábla'!$F$16&gt;500000,"igen","nem")))</f>
        <v/>
      </c>
    </row>
    <row r="131" spans="1:19" ht="14.4" x14ac:dyDescent="0.25">
      <c r="A131" s="42"/>
      <c r="B131" s="23"/>
      <c r="C131" s="43"/>
      <c r="D131" s="43"/>
      <c r="E131" s="43"/>
      <c r="F131" s="43"/>
      <c r="G131" s="24">
        <v>0</v>
      </c>
      <c r="H131" s="19">
        <f>+G131*'Összesítő tábla'!$F$16</f>
        <v>0</v>
      </c>
      <c r="I131" s="139">
        <v>0</v>
      </c>
      <c r="J131" s="19">
        <f>+I131*'Összesítő tábla'!$F$16</f>
        <v>0</v>
      </c>
      <c r="K131" s="24">
        <v>0</v>
      </c>
      <c r="L131" s="19">
        <f>+K131*'Összesítő tábla'!$F$16</f>
        <v>0</v>
      </c>
      <c r="M131" s="138">
        <v>0</v>
      </c>
      <c r="N131" s="19">
        <f>+M131*'Összesítő tábla'!$F$16</f>
        <v>0</v>
      </c>
      <c r="O131" s="24">
        <v>0</v>
      </c>
      <c r="P131" s="19">
        <f>+O131*'Összesítő tábla'!$F$16</f>
        <v>0</v>
      </c>
      <c r="Q131" s="25"/>
      <c r="R131" s="26"/>
      <c r="S131" s="105" t="str">
        <f>IF(K131*'Összesítő tábla'!$F$16=0,"",(IF(K131*'Összesítő tábla'!$F$16&gt;500000,"igen","nem")))</f>
        <v/>
      </c>
    </row>
    <row r="132" spans="1:19" ht="14.4" x14ac:dyDescent="0.25">
      <c r="A132" s="42"/>
      <c r="B132" s="23"/>
      <c r="C132" s="43"/>
      <c r="D132" s="43"/>
      <c r="E132" s="43"/>
      <c r="F132" s="43"/>
      <c r="G132" s="24">
        <v>0</v>
      </c>
      <c r="H132" s="19">
        <f>+G132*'Összesítő tábla'!$F$16</f>
        <v>0</v>
      </c>
      <c r="I132" s="139">
        <v>0</v>
      </c>
      <c r="J132" s="19">
        <f>+I132*'Összesítő tábla'!$F$16</f>
        <v>0</v>
      </c>
      <c r="K132" s="24">
        <v>0</v>
      </c>
      <c r="L132" s="19">
        <f>+K132*'Összesítő tábla'!$F$16</f>
        <v>0</v>
      </c>
      <c r="M132" s="138">
        <v>0</v>
      </c>
      <c r="N132" s="19">
        <f>+M132*'Összesítő tábla'!$F$16</f>
        <v>0</v>
      </c>
      <c r="O132" s="24">
        <v>0</v>
      </c>
      <c r="P132" s="19">
        <f>+O132*'Összesítő tábla'!$F$16</f>
        <v>0</v>
      </c>
      <c r="Q132" s="25"/>
      <c r="R132" s="26"/>
      <c r="S132" s="105" t="str">
        <f>IF(K132*'Összesítő tábla'!$F$16=0,"",(IF(K132*'Összesítő tábla'!$F$16&gt;500000,"igen","nem")))</f>
        <v/>
      </c>
    </row>
    <row r="133" spans="1:19" ht="14.4" x14ac:dyDescent="0.25">
      <c r="A133" s="42"/>
      <c r="B133" s="23"/>
      <c r="C133" s="43"/>
      <c r="D133" s="43"/>
      <c r="E133" s="43"/>
      <c r="F133" s="43"/>
      <c r="G133" s="24">
        <v>0</v>
      </c>
      <c r="H133" s="19">
        <f>+G133*'Összesítő tábla'!$F$16</f>
        <v>0</v>
      </c>
      <c r="I133" s="139">
        <v>0</v>
      </c>
      <c r="J133" s="19">
        <f>+I133*'Összesítő tábla'!$F$16</f>
        <v>0</v>
      </c>
      <c r="K133" s="24">
        <v>0</v>
      </c>
      <c r="L133" s="19">
        <f>+K133*'Összesítő tábla'!$F$16</f>
        <v>0</v>
      </c>
      <c r="M133" s="138">
        <v>0</v>
      </c>
      <c r="N133" s="19">
        <f>+M133*'Összesítő tábla'!$F$16</f>
        <v>0</v>
      </c>
      <c r="O133" s="24">
        <v>0</v>
      </c>
      <c r="P133" s="19">
        <f>+O133*'Összesítő tábla'!$F$16</f>
        <v>0</v>
      </c>
      <c r="Q133" s="25"/>
      <c r="R133" s="26"/>
      <c r="S133" s="105" t="str">
        <f>IF(K133*'Összesítő tábla'!$F$16=0,"",(IF(K133*'Összesítő tábla'!$F$16&gt;500000,"igen","nem")))</f>
        <v/>
      </c>
    </row>
    <row r="134" spans="1:19" ht="14.4" x14ac:dyDescent="0.25">
      <c r="A134" s="42"/>
      <c r="B134" s="23"/>
      <c r="C134" s="43"/>
      <c r="D134" s="43"/>
      <c r="E134" s="43"/>
      <c r="F134" s="43"/>
      <c r="G134" s="24">
        <v>0</v>
      </c>
      <c r="H134" s="19">
        <f>+G134*'Összesítő tábla'!$F$16</f>
        <v>0</v>
      </c>
      <c r="I134" s="139">
        <v>0</v>
      </c>
      <c r="J134" s="19">
        <f>+I134*'Összesítő tábla'!$F$16</f>
        <v>0</v>
      </c>
      <c r="K134" s="24">
        <v>0</v>
      </c>
      <c r="L134" s="19">
        <f>+K134*'Összesítő tábla'!$F$16</f>
        <v>0</v>
      </c>
      <c r="M134" s="138">
        <v>0</v>
      </c>
      <c r="N134" s="19">
        <f>+M134*'Összesítő tábla'!$F$16</f>
        <v>0</v>
      </c>
      <c r="O134" s="24">
        <v>0</v>
      </c>
      <c r="P134" s="19">
        <f>+O134*'Összesítő tábla'!$F$16</f>
        <v>0</v>
      </c>
      <c r="Q134" s="25"/>
      <c r="R134" s="26"/>
      <c r="S134" s="105" t="str">
        <f>IF(K134*'Összesítő tábla'!$F$16=0,"",(IF(K134*'Összesítő tábla'!$F$16&gt;500000,"igen","nem")))</f>
        <v/>
      </c>
    </row>
    <row r="135" spans="1:19" ht="14.4" x14ac:dyDescent="0.25">
      <c r="A135" s="42"/>
      <c r="B135" s="23"/>
      <c r="C135" s="43"/>
      <c r="D135" s="43"/>
      <c r="E135" s="43"/>
      <c r="F135" s="43"/>
      <c r="G135" s="24">
        <v>0</v>
      </c>
      <c r="H135" s="19">
        <f>+G135*'Összesítő tábla'!$F$16</f>
        <v>0</v>
      </c>
      <c r="I135" s="139">
        <v>0</v>
      </c>
      <c r="J135" s="19">
        <f>+I135*'Összesítő tábla'!$F$16</f>
        <v>0</v>
      </c>
      <c r="K135" s="24">
        <v>0</v>
      </c>
      <c r="L135" s="19">
        <f>+K135*'Összesítő tábla'!$F$16</f>
        <v>0</v>
      </c>
      <c r="M135" s="138">
        <v>0</v>
      </c>
      <c r="N135" s="19">
        <f>+M135*'Összesítő tábla'!$F$16</f>
        <v>0</v>
      </c>
      <c r="O135" s="24">
        <v>0</v>
      </c>
      <c r="P135" s="19">
        <f>+O135*'Összesítő tábla'!$F$16</f>
        <v>0</v>
      </c>
      <c r="Q135" s="25"/>
      <c r="R135" s="26"/>
      <c r="S135" s="105" t="str">
        <f>IF(K135*'Összesítő tábla'!$F$16=0,"",(IF(K135*'Összesítő tábla'!$F$16&gt;500000,"igen","nem")))</f>
        <v/>
      </c>
    </row>
    <row r="136" spans="1:19" ht="14.4" x14ac:dyDescent="0.25">
      <c r="A136" s="42"/>
      <c r="B136" s="23"/>
      <c r="C136" s="43"/>
      <c r="D136" s="43"/>
      <c r="E136" s="43"/>
      <c r="F136" s="43"/>
      <c r="G136" s="24">
        <v>0</v>
      </c>
      <c r="H136" s="19">
        <f>+G136*'Összesítő tábla'!$F$16</f>
        <v>0</v>
      </c>
      <c r="I136" s="139">
        <v>0</v>
      </c>
      <c r="J136" s="19">
        <f>+I136*'Összesítő tábla'!$F$16</f>
        <v>0</v>
      </c>
      <c r="K136" s="24">
        <v>0</v>
      </c>
      <c r="L136" s="19">
        <f>+K136*'Összesítő tábla'!$F$16</f>
        <v>0</v>
      </c>
      <c r="M136" s="138">
        <v>0</v>
      </c>
      <c r="N136" s="19">
        <f>+M136*'Összesítő tábla'!$F$16</f>
        <v>0</v>
      </c>
      <c r="O136" s="24">
        <v>0</v>
      </c>
      <c r="P136" s="19">
        <f>+O136*'Összesítő tábla'!$F$16</f>
        <v>0</v>
      </c>
      <c r="Q136" s="25"/>
      <c r="R136" s="26"/>
      <c r="S136" s="105" t="str">
        <f>IF(K136*'Összesítő tábla'!$F$16=0,"",(IF(K136*'Összesítő tábla'!$F$16&gt;500000,"igen","nem")))</f>
        <v/>
      </c>
    </row>
    <row r="137" spans="1:19" ht="14.4" x14ac:dyDescent="0.25">
      <c r="A137" s="42"/>
      <c r="B137" s="23"/>
      <c r="C137" s="43"/>
      <c r="D137" s="43"/>
      <c r="E137" s="43"/>
      <c r="F137" s="43"/>
      <c r="G137" s="24">
        <v>0</v>
      </c>
      <c r="H137" s="19">
        <f>+G137*'Összesítő tábla'!$F$16</f>
        <v>0</v>
      </c>
      <c r="I137" s="139">
        <v>0</v>
      </c>
      <c r="J137" s="19">
        <f>+I137*'Összesítő tábla'!$F$16</f>
        <v>0</v>
      </c>
      <c r="K137" s="24">
        <v>0</v>
      </c>
      <c r="L137" s="19">
        <f>+K137*'Összesítő tábla'!$F$16</f>
        <v>0</v>
      </c>
      <c r="M137" s="138">
        <v>0</v>
      </c>
      <c r="N137" s="19">
        <f>+M137*'Összesítő tábla'!$F$16</f>
        <v>0</v>
      </c>
      <c r="O137" s="24">
        <v>0</v>
      </c>
      <c r="P137" s="19">
        <f>+O137*'Összesítő tábla'!$F$16</f>
        <v>0</v>
      </c>
      <c r="Q137" s="25"/>
      <c r="R137" s="26"/>
      <c r="S137" s="105" t="str">
        <f>IF(K137*'Összesítő tábla'!$F$16=0,"",(IF(K137*'Összesítő tábla'!$F$16&gt;500000,"igen","nem")))</f>
        <v/>
      </c>
    </row>
    <row r="138" spans="1:19" ht="14.4" x14ac:dyDescent="0.25">
      <c r="A138" s="42"/>
      <c r="B138" s="23"/>
      <c r="C138" s="43"/>
      <c r="D138" s="43"/>
      <c r="E138" s="43"/>
      <c r="F138" s="43"/>
      <c r="G138" s="24">
        <v>0</v>
      </c>
      <c r="H138" s="19">
        <f>+G138*'Összesítő tábla'!$F$16</f>
        <v>0</v>
      </c>
      <c r="I138" s="139">
        <v>0</v>
      </c>
      <c r="J138" s="19">
        <f>+I138*'Összesítő tábla'!$F$16</f>
        <v>0</v>
      </c>
      <c r="K138" s="24">
        <v>0</v>
      </c>
      <c r="L138" s="19">
        <f>+K138*'Összesítő tábla'!$F$16</f>
        <v>0</v>
      </c>
      <c r="M138" s="138">
        <v>0</v>
      </c>
      <c r="N138" s="19">
        <f>+M138*'Összesítő tábla'!$F$16</f>
        <v>0</v>
      </c>
      <c r="O138" s="24">
        <v>0</v>
      </c>
      <c r="P138" s="19">
        <f>+O138*'Összesítő tábla'!$F$16</f>
        <v>0</v>
      </c>
      <c r="Q138" s="25"/>
      <c r="R138" s="26"/>
      <c r="S138" s="105" t="str">
        <f>IF(K138*'Összesítő tábla'!$F$16=0,"",(IF(K138*'Összesítő tábla'!$F$16&gt;500000,"igen","nem")))</f>
        <v/>
      </c>
    </row>
    <row r="139" spans="1:19" ht="14.4" x14ac:dyDescent="0.25">
      <c r="A139" s="42"/>
      <c r="B139" s="23"/>
      <c r="C139" s="43"/>
      <c r="D139" s="43"/>
      <c r="E139" s="43"/>
      <c r="F139" s="43"/>
      <c r="G139" s="24">
        <v>0</v>
      </c>
      <c r="H139" s="19">
        <f>+G139*'Összesítő tábla'!$F$16</f>
        <v>0</v>
      </c>
      <c r="I139" s="139">
        <v>0</v>
      </c>
      <c r="J139" s="19">
        <f>+I139*'Összesítő tábla'!$F$16</f>
        <v>0</v>
      </c>
      <c r="K139" s="24">
        <v>0</v>
      </c>
      <c r="L139" s="19">
        <f>+K139*'Összesítő tábla'!$F$16</f>
        <v>0</v>
      </c>
      <c r="M139" s="138">
        <v>0</v>
      </c>
      <c r="N139" s="19">
        <f>+M139*'Összesítő tábla'!$F$16</f>
        <v>0</v>
      </c>
      <c r="O139" s="24">
        <v>0</v>
      </c>
      <c r="P139" s="19">
        <f>+O139*'Összesítő tábla'!$F$16</f>
        <v>0</v>
      </c>
      <c r="Q139" s="25"/>
      <c r="R139" s="26"/>
      <c r="S139" s="105" t="str">
        <f>IF(K139*'Összesítő tábla'!$F$16=0,"",(IF(K139*'Összesítő tábla'!$F$16&gt;500000,"igen","nem")))</f>
        <v/>
      </c>
    </row>
    <row r="140" spans="1:19" ht="14.4" x14ac:dyDescent="0.25">
      <c r="A140" s="42"/>
      <c r="B140" s="23"/>
      <c r="C140" s="43"/>
      <c r="D140" s="43"/>
      <c r="E140" s="43"/>
      <c r="F140" s="43"/>
      <c r="G140" s="24">
        <v>0</v>
      </c>
      <c r="H140" s="19">
        <f>+G140*'Összesítő tábla'!$F$16</f>
        <v>0</v>
      </c>
      <c r="I140" s="139">
        <v>0</v>
      </c>
      <c r="J140" s="19">
        <f>+I140*'Összesítő tábla'!$F$16</f>
        <v>0</v>
      </c>
      <c r="K140" s="24">
        <v>0</v>
      </c>
      <c r="L140" s="19">
        <f>+K140*'Összesítő tábla'!$F$16</f>
        <v>0</v>
      </c>
      <c r="M140" s="138">
        <v>0</v>
      </c>
      <c r="N140" s="19">
        <f>+M140*'Összesítő tábla'!$F$16</f>
        <v>0</v>
      </c>
      <c r="O140" s="24">
        <v>0</v>
      </c>
      <c r="P140" s="19">
        <f>+O140*'Összesítő tábla'!$F$16</f>
        <v>0</v>
      </c>
      <c r="Q140" s="25"/>
      <c r="R140" s="26"/>
      <c r="S140" s="105" t="str">
        <f>IF(K140*'Összesítő tábla'!$F$16=0,"",(IF(K140*'Összesítő tábla'!$F$16&gt;500000,"igen","nem")))</f>
        <v/>
      </c>
    </row>
    <row r="141" spans="1:19" ht="14.4" x14ac:dyDescent="0.25">
      <c r="A141" s="42"/>
      <c r="B141" s="23"/>
      <c r="C141" s="43"/>
      <c r="D141" s="43"/>
      <c r="E141" s="43"/>
      <c r="F141" s="43"/>
      <c r="G141" s="24">
        <v>0</v>
      </c>
      <c r="H141" s="19">
        <f>+G141*'Összesítő tábla'!$F$16</f>
        <v>0</v>
      </c>
      <c r="I141" s="139">
        <v>0</v>
      </c>
      <c r="J141" s="19">
        <f>+I141*'Összesítő tábla'!$F$16</f>
        <v>0</v>
      </c>
      <c r="K141" s="24">
        <v>0</v>
      </c>
      <c r="L141" s="19">
        <f>+K141*'Összesítő tábla'!$F$16</f>
        <v>0</v>
      </c>
      <c r="M141" s="138">
        <v>0</v>
      </c>
      <c r="N141" s="19">
        <f>+M141*'Összesítő tábla'!$F$16</f>
        <v>0</v>
      </c>
      <c r="O141" s="24">
        <v>0</v>
      </c>
      <c r="P141" s="19">
        <f>+O141*'Összesítő tábla'!$F$16</f>
        <v>0</v>
      </c>
      <c r="Q141" s="25"/>
      <c r="R141" s="26"/>
      <c r="S141" s="105" t="str">
        <f>IF(K141*'Összesítő tábla'!$F$16=0,"",(IF(K141*'Összesítő tábla'!$F$16&gt;500000,"igen","nem")))</f>
        <v/>
      </c>
    </row>
    <row r="142" spans="1:19" ht="14.4" x14ac:dyDescent="0.25">
      <c r="A142" s="42"/>
      <c r="B142" s="23"/>
      <c r="C142" s="43"/>
      <c r="D142" s="43"/>
      <c r="E142" s="43"/>
      <c r="F142" s="43"/>
      <c r="G142" s="24">
        <v>0</v>
      </c>
      <c r="H142" s="19">
        <f>+G142*'Összesítő tábla'!$F$16</f>
        <v>0</v>
      </c>
      <c r="I142" s="139">
        <v>0</v>
      </c>
      <c r="J142" s="19">
        <f>+I142*'Összesítő tábla'!$F$16</f>
        <v>0</v>
      </c>
      <c r="K142" s="24">
        <v>0</v>
      </c>
      <c r="L142" s="19">
        <f>+K142*'Összesítő tábla'!$F$16</f>
        <v>0</v>
      </c>
      <c r="M142" s="138">
        <v>0</v>
      </c>
      <c r="N142" s="19">
        <f>+M142*'Összesítő tábla'!$F$16</f>
        <v>0</v>
      </c>
      <c r="O142" s="24">
        <v>0</v>
      </c>
      <c r="P142" s="19">
        <f>+O142*'Összesítő tábla'!$F$16</f>
        <v>0</v>
      </c>
      <c r="Q142" s="25"/>
      <c r="R142" s="26"/>
      <c r="S142" s="105" t="str">
        <f>IF(K142*'Összesítő tábla'!$F$16=0,"",(IF(K142*'Összesítő tábla'!$F$16&gt;500000,"igen","nem")))</f>
        <v/>
      </c>
    </row>
    <row r="143" spans="1:19" ht="14.4" x14ac:dyDescent="0.25">
      <c r="A143" s="42"/>
      <c r="B143" s="23"/>
      <c r="C143" s="43"/>
      <c r="D143" s="43"/>
      <c r="E143" s="43"/>
      <c r="F143" s="43"/>
      <c r="G143" s="24">
        <v>0</v>
      </c>
      <c r="H143" s="19">
        <f>+G143*'Összesítő tábla'!$F$16</f>
        <v>0</v>
      </c>
      <c r="I143" s="139">
        <v>0</v>
      </c>
      <c r="J143" s="19">
        <f>+I143*'Összesítő tábla'!$F$16</f>
        <v>0</v>
      </c>
      <c r="K143" s="24">
        <v>0</v>
      </c>
      <c r="L143" s="19">
        <f>+K143*'Összesítő tábla'!$F$16</f>
        <v>0</v>
      </c>
      <c r="M143" s="138">
        <v>0</v>
      </c>
      <c r="N143" s="19">
        <f>+M143*'Összesítő tábla'!$F$16</f>
        <v>0</v>
      </c>
      <c r="O143" s="24">
        <v>0</v>
      </c>
      <c r="P143" s="19">
        <f>+O143*'Összesítő tábla'!$F$16</f>
        <v>0</v>
      </c>
      <c r="Q143" s="25"/>
      <c r="R143" s="26"/>
      <c r="S143" s="105" t="str">
        <f>IF(K143*'Összesítő tábla'!$F$16=0,"",(IF(K143*'Összesítő tábla'!$F$16&gt;500000,"igen","nem")))</f>
        <v/>
      </c>
    </row>
    <row r="144" spans="1:19" ht="14.4" x14ac:dyDescent="0.25">
      <c r="A144" s="42"/>
      <c r="B144" s="23"/>
      <c r="C144" s="43"/>
      <c r="D144" s="43"/>
      <c r="E144" s="43"/>
      <c r="F144" s="43"/>
      <c r="G144" s="24">
        <v>0</v>
      </c>
      <c r="H144" s="19">
        <f>+G144*'Összesítő tábla'!$F$16</f>
        <v>0</v>
      </c>
      <c r="I144" s="139">
        <v>0</v>
      </c>
      <c r="J144" s="19">
        <f>+I144*'Összesítő tábla'!$F$16</f>
        <v>0</v>
      </c>
      <c r="K144" s="24">
        <v>0</v>
      </c>
      <c r="L144" s="19">
        <f>+K144*'Összesítő tábla'!$F$16</f>
        <v>0</v>
      </c>
      <c r="M144" s="138">
        <v>0</v>
      </c>
      <c r="N144" s="19">
        <f>+M144*'Összesítő tábla'!$F$16</f>
        <v>0</v>
      </c>
      <c r="O144" s="24">
        <v>0</v>
      </c>
      <c r="P144" s="19">
        <f>+O144*'Összesítő tábla'!$F$16</f>
        <v>0</v>
      </c>
      <c r="Q144" s="25"/>
      <c r="R144" s="26"/>
      <c r="S144" s="105" t="str">
        <f>IF(K144*'Összesítő tábla'!$F$16=0,"",(IF(K144*'Összesítő tábla'!$F$16&gt;500000,"igen","nem")))</f>
        <v/>
      </c>
    </row>
    <row r="145" spans="1:19" ht="14.4" x14ac:dyDescent="0.25">
      <c r="A145" s="42"/>
      <c r="B145" s="23"/>
      <c r="C145" s="43"/>
      <c r="D145" s="43"/>
      <c r="E145" s="43"/>
      <c r="F145" s="43"/>
      <c r="G145" s="24">
        <v>0</v>
      </c>
      <c r="H145" s="19">
        <f>+G145*'Összesítő tábla'!$F$16</f>
        <v>0</v>
      </c>
      <c r="I145" s="139">
        <v>0</v>
      </c>
      <c r="J145" s="19">
        <f>+I145*'Összesítő tábla'!$F$16</f>
        <v>0</v>
      </c>
      <c r="K145" s="24">
        <v>0</v>
      </c>
      <c r="L145" s="19">
        <f>+K145*'Összesítő tábla'!$F$16</f>
        <v>0</v>
      </c>
      <c r="M145" s="138">
        <v>0</v>
      </c>
      <c r="N145" s="19">
        <f>+M145*'Összesítő tábla'!$F$16</f>
        <v>0</v>
      </c>
      <c r="O145" s="24">
        <v>0</v>
      </c>
      <c r="P145" s="19">
        <f>+O145*'Összesítő tábla'!$F$16</f>
        <v>0</v>
      </c>
      <c r="Q145" s="25"/>
      <c r="R145" s="26"/>
      <c r="S145" s="105" t="str">
        <f>IF(K145*'Összesítő tábla'!$F$16=0,"",(IF(K145*'Összesítő tábla'!$F$16&gt;500000,"igen","nem")))</f>
        <v/>
      </c>
    </row>
    <row r="146" spans="1:19" ht="14.4" x14ac:dyDescent="0.25">
      <c r="A146" s="42"/>
      <c r="B146" s="23"/>
      <c r="C146" s="43"/>
      <c r="D146" s="43"/>
      <c r="E146" s="43"/>
      <c r="F146" s="43"/>
      <c r="G146" s="24">
        <v>0</v>
      </c>
      <c r="H146" s="19">
        <f>+G146*'Összesítő tábla'!$F$16</f>
        <v>0</v>
      </c>
      <c r="I146" s="139">
        <v>0</v>
      </c>
      <c r="J146" s="19">
        <f>+I146*'Összesítő tábla'!$F$16</f>
        <v>0</v>
      </c>
      <c r="K146" s="24">
        <v>0</v>
      </c>
      <c r="L146" s="19">
        <f>+K146*'Összesítő tábla'!$F$16</f>
        <v>0</v>
      </c>
      <c r="M146" s="138">
        <v>0</v>
      </c>
      <c r="N146" s="19">
        <f>+M146*'Összesítő tábla'!$F$16</f>
        <v>0</v>
      </c>
      <c r="O146" s="24">
        <v>0</v>
      </c>
      <c r="P146" s="19">
        <f>+O146*'Összesítő tábla'!$F$16</f>
        <v>0</v>
      </c>
      <c r="Q146" s="25"/>
      <c r="R146" s="26"/>
      <c r="S146" s="105" t="str">
        <f>IF(K146*'Összesítő tábla'!$F$16=0,"",(IF(K146*'Összesítő tábla'!$F$16&gt;500000,"igen","nem")))</f>
        <v/>
      </c>
    </row>
    <row r="147" spans="1:19" ht="14.4" x14ac:dyDescent="0.25">
      <c r="A147" s="42"/>
      <c r="B147" s="23"/>
      <c r="C147" s="43"/>
      <c r="D147" s="43"/>
      <c r="E147" s="43"/>
      <c r="F147" s="43"/>
      <c r="G147" s="24">
        <v>0</v>
      </c>
      <c r="H147" s="19">
        <f>+G147*'Összesítő tábla'!$F$16</f>
        <v>0</v>
      </c>
      <c r="I147" s="139">
        <v>0</v>
      </c>
      <c r="J147" s="19">
        <f>+I147*'Összesítő tábla'!$F$16</f>
        <v>0</v>
      </c>
      <c r="K147" s="24">
        <v>0</v>
      </c>
      <c r="L147" s="19">
        <f>+K147*'Összesítő tábla'!$F$16</f>
        <v>0</v>
      </c>
      <c r="M147" s="138">
        <v>0</v>
      </c>
      <c r="N147" s="19">
        <f>+M147*'Összesítő tábla'!$F$16</f>
        <v>0</v>
      </c>
      <c r="O147" s="24">
        <v>0</v>
      </c>
      <c r="P147" s="19">
        <f>+O147*'Összesítő tábla'!$F$16</f>
        <v>0</v>
      </c>
      <c r="Q147" s="25"/>
      <c r="R147" s="26"/>
      <c r="S147" s="105" t="str">
        <f>IF(K147*'Összesítő tábla'!$F$16=0,"",(IF(K147*'Összesítő tábla'!$F$16&gt;500000,"igen","nem")))</f>
        <v/>
      </c>
    </row>
    <row r="148" spans="1:19" ht="14.4" x14ac:dyDescent="0.25">
      <c r="A148" s="42"/>
      <c r="B148" s="23"/>
      <c r="C148" s="43"/>
      <c r="D148" s="43"/>
      <c r="E148" s="43"/>
      <c r="F148" s="43"/>
      <c r="G148" s="24">
        <v>0</v>
      </c>
      <c r="H148" s="19">
        <f>+G148*'Összesítő tábla'!$F$16</f>
        <v>0</v>
      </c>
      <c r="I148" s="139">
        <v>0</v>
      </c>
      <c r="J148" s="19">
        <f>+I148*'Összesítő tábla'!$F$16</f>
        <v>0</v>
      </c>
      <c r="K148" s="24">
        <v>0</v>
      </c>
      <c r="L148" s="19">
        <f>+K148*'Összesítő tábla'!$F$16</f>
        <v>0</v>
      </c>
      <c r="M148" s="138">
        <v>0</v>
      </c>
      <c r="N148" s="19">
        <f>+M148*'Összesítő tábla'!$F$16</f>
        <v>0</v>
      </c>
      <c r="O148" s="24">
        <v>0</v>
      </c>
      <c r="P148" s="19">
        <f>+O148*'Összesítő tábla'!$F$16</f>
        <v>0</v>
      </c>
      <c r="Q148" s="25"/>
      <c r="R148" s="26"/>
      <c r="S148" s="105" t="str">
        <f>IF(K148*'Összesítő tábla'!$F$16=0,"",(IF(K148*'Összesítő tábla'!$F$16&gt;500000,"igen","nem")))</f>
        <v/>
      </c>
    </row>
    <row r="149" spans="1:19" ht="14.4" x14ac:dyDescent="0.25">
      <c r="A149" s="42"/>
      <c r="B149" s="23"/>
      <c r="C149" s="43"/>
      <c r="D149" s="43"/>
      <c r="E149" s="43"/>
      <c r="F149" s="43"/>
      <c r="G149" s="24">
        <v>0</v>
      </c>
      <c r="H149" s="19">
        <f>+G149*'Összesítő tábla'!$F$16</f>
        <v>0</v>
      </c>
      <c r="I149" s="139">
        <v>0</v>
      </c>
      <c r="J149" s="19">
        <f>+I149*'Összesítő tábla'!$F$16</f>
        <v>0</v>
      </c>
      <c r="K149" s="24">
        <v>0</v>
      </c>
      <c r="L149" s="19">
        <f>+K149*'Összesítő tábla'!$F$16</f>
        <v>0</v>
      </c>
      <c r="M149" s="138">
        <v>0</v>
      </c>
      <c r="N149" s="19">
        <f>+M149*'Összesítő tábla'!$F$16</f>
        <v>0</v>
      </c>
      <c r="O149" s="24">
        <v>0</v>
      </c>
      <c r="P149" s="19">
        <f>+O149*'Összesítő tábla'!$F$16</f>
        <v>0</v>
      </c>
      <c r="Q149" s="25"/>
      <c r="R149" s="26"/>
      <c r="S149" s="105" t="str">
        <f>IF(K149*'Összesítő tábla'!$F$16=0,"",(IF(K149*'Összesítő tábla'!$F$16&gt;500000,"igen","nem")))</f>
        <v/>
      </c>
    </row>
    <row r="150" spans="1:19" ht="14.4" x14ac:dyDescent="0.25">
      <c r="A150" s="42"/>
      <c r="B150" s="23"/>
      <c r="C150" s="43"/>
      <c r="D150" s="43"/>
      <c r="E150" s="43"/>
      <c r="F150" s="43"/>
      <c r="G150" s="24">
        <v>0</v>
      </c>
      <c r="H150" s="19">
        <f>+G150*'Összesítő tábla'!$F$16</f>
        <v>0</v>
      </c>
      <c r="I150" s="139">
        <v>0</v>
      </c>
      <c r="J150" s="19">
        <f>+I150*'Összesítő tábla'!$F$16</f>
        <v>0</v>
      </c>
      <c r="K150" s="24">
        <v>0</v>
      </c>
      <c r="L150" s="19">
        <f>+K150*'Összesítő tábla'!$F$16</f>
        <v>0</v>
      </c>
      <c r="M150" s="138">
        <v>0</v>
      </c>
      <c r="N150" s="19">
        <f>+M150*'Összesítő tábla'!$F$16</f>
        <v>0</v>
      </c>
      <c r="O150" s="24">
        <v>0</v>
      </c>
      <c r="P150" s="19">
        <f>+O150*'Összesítő tábla'!$F$16</f>
        <v>0</v>
      </c>
      <c r="Q150" s="25"/>
      <c r="R150" s="26"/>
      <c r="S150" s="105" t="str">
        <f>IF(K150*'Összesítő tábla'!$F$16=0,"",(IF(K150*'Összesítő tábla'!$F$16&gt;500000,"igen","nem")))</f>
        <v/>
      </c>
    </row>
    <row r="151" spans="1:19" ht="14.4" x14ac:dyDescent="0.25">
      <c r="A151" s="42"/>
      <c r="B151" s="23"/>
      <c r="C151" s="43"/>
      <c r="D151" s="43"/>
      <c r="E151" s="43"/>
      <c r="F151" s="43"/>
      <c r="G151" s="24">
        <v>0</v>
      </c>
      <c r="H151" s="19">
        <f>+G151*'Összesítő tábla'!$F$16</f>
        <v>0</v>
      </c>
      <c r="I151" s="139">
        <v>0</v>
      </c>
      <c r="J151" s="19">
        <f>+I151*'Összesítő tábla'!$F$16</f>
        <v>0</v>
      </c>
      <c r="K151" s="24">
        <v>0</v>
      </c>
      <c r="L151" s="19">
        <f>+K151*'Összesítő tábla'!$F$16</f>
        <v>0</v>
      </c>
      <c r="M151" s="138">
        <v>0</v>
      </c>
      <c r="N151" s="19">
        <f>+M151*'Összesítő tábla'!$F$16</f>
        <v>0</v>
      </c>
      <c r="O151" s="24">
        <v>0</v>
      </c>
      <c r="P151" s="19">
        <f>+O151*'Összesítő tábla'!$F$16</f>
        <v>0</v>
      </c>
      <c r="Q151" s="25"/>
      <c r="R151" s="26"/>
      <c r="S151" s="105" t="str">
        <f>IF(K151*'Összesítő tábla'!$F$16=0,"",(IF(K151*'Összesítő tábla'!$F$16&gt;500000,"igen","nem")))</f>
        <v/>
      </c>
    </row>
    <row r="152" spans="1:19" ht="14.4" x14ac:dyDescent="0.25">
      <c r="A152" s="42"/>
      <c r="B152" s="23"/>
      <c r="C152" s="43"/>
      <c r="D152" s="43"/>
      <c r="E152" s="43"/>
      <c r="F152" s="43"/>
      <c r="G152" s="24">
        <v>0</v>
      </c>
      <c r="H152" s="19">
        <f>+G152*'Összesítő tábla'!$F$16</f>
        <v>0</v>
      </c>
      <c r="I152" s="139">
        <v>0</v>
      </c>
      <c r="J152" s="19">
        <f>+I152*'Összesítő tábla'!$F$16</f>
        <v>0</v>
      </c>
      <c r="K152" s="24">
        <v>0</v>
      </c>
      <c r="L152" s="19">
        <f>+K152*'Összesítő tábla'!$F$16</f>
        <v>0</v>
      </c>
      <c r="M152" s="138">
        <v>0</v>
      </c>
      <c r="N152" s="19">
        <f>+M152*'Összesítő tábla'!$F$16</f>
        <v>0</v>
      </c>
      <c r="O152" s="24">
        <v>0</v>
      </c>
      <c r="P152" s="19">
        <f>+O152*'Összesítő tábla'!$F$16</f>
        <v>0</v>
      </c>
      <c r="Q152" s="25"/>
      <c r="R152" s="26"/>
      <c r="S152" s="105" t="str">
        <f>IF(K152*'Összesítő tábla'!$F$16=0,"",(IF(K152*'Összesítő tábla'!$F$16&gt;500000,"igen","nem")))</f>
        <v/>
      </c>
    </row>
    <row r="153" spans="1:19" ht="14.4" x14ac:dyDescent="0.25">
      <c r="A153" s="42"/>
      <c r="B153" s="23"/>
      <c r="C153" s="43"/>
      <c r="D153" s="43"/>
      <c r="E153" s="43"/>
      <c r="F153" s="43"/>
      <c r="G153" s="24">
        <v>0</v>
      </c>
      <c r="H153" s="19">
        <f>+G153*'Összesítő tábla'!$F$16</f>
        <v>0</v>
      </c>
      <c r="I153" s="139">
        <v>0</v>
      </c>
      <c r="J153" s="19">
        <f>+I153*'Összesítő tábla'!$F$16</f>
        <v>0</v>
      </c>
      <c r="K153" s="24">
        <v>0</v>
      </c>
      <c r="L153" s="19">
        <f>+K153*'Összesítő tábla'!$F$16</f>
        <v>0</v>
      </c>
      <c r="M153" s="138">
        <v>0</v>
      </c>
      <c r="N153" s="19">
        <f>+M153*'Összesítő tábla'!$F$16</f>
        <v>0</v>
      </c>
      <c r="O153" s="24">
        <v>0</v>
      </c>
      <c r="P153" s="19">
        <f>+O153*'Összesítő tábla'!$F$16</f>
        <v>0</v>
      </c>
      <c r="Q153" s="25"/>
      <c r="R153" s="26"/>
      <c r="S153" s="105" t="str">
        <f>IF(K153*'Összesítő tábla'!$F$16=0,"",(IF(K153*'Összesítő tábla'!$F$16&gt;500000,"igen","nem")))</f>
        <v/>
      </c>
    </row>
    <row r="154" spans="1:19" ht="14.4" x14ac:dyDescent="0.25">
      <c r="A154" s="42"/>
      <c r="B154" s="23"/>
      <c r="C154" s="43"/>
      <c r="D154" s="43"/>
      <c r="E154" s="43"/>
      <c r="F154" s="43"/>
      <c r="G154" s="24">
        <v>0</v>
      </c>
      <c r="H154" s="19">
        <f>+G154*'Összesítő tábla'!$F$16</f>
        <v>0</v>
      </c>
      <c r="I154" s="139">
        <v>0</v>
      </c>
      <c r="J154" s="19">
        <f>+I154*'Összesítő tábla'!$F$16</f>
        <v>0</v>
      </c>
      <c r="K154" s="24">
        <v>0</v>
      </c>
      <c r="L154" s="19">
        <f>+K154*'Összesítő tábla'!$F$16</f>
        <v>0</v>
      </c>
      <c r="M154" s="138">
        <v>0</v>
      </c>
      <c r="N154" s="19">
        <f>+M154*'Összesítő tábla'!$F$16</f>
        <v>0</v>
      </c>
      <c r="O154" s="24">
        <v>0</v>
      </c>
      <c r="P154" s="19">
        <f>+O154*'Összesítő tábla'!$F$16</f>
        <v>0</v>
      </c>
      <c r="Q154" s="25"/>
      <c r="R154" s="26"/>
      <c r="S154" s="105" t="str">
        <f>IF(K154*'Összesítő tábla'!$F$16=0,"",(IF(K154*'Összesítő tábla'!$F$16&gt;500000,"igen","nem")))</f>
        <v/>
      </c>
    </row>
    <row r="155" spans="1:19" ht="14.4" x14ac:dyDescent="0.25">
      <c r="A155" s="42"/>
      <c r="B155" s="23"/>
      <c r="C155" s="43"/>
      <c r="D155" s="43"/>
      <c r="E155" s="43"/>
      <c r="F155" s="43"/>
      <c r="G155" s="24">
        <v>0</v>
      </c>
      <c r="H155" s="19">
        <f>+G155*'Összesítő tábla'!$F$16</f>
        <v>0</v>
      </c>
      <c r="I155" s="139">
        <v>0</v>
      </c>
      <c r="J155" s="19">
        <f>+I155*'Összesítő tábla'!$F$16</f>
        <v>0</v>
      </c>
      <c r="K155" s="24">
        <v>0</v>
      </c>
      <c r="L155" s="19">
        <f>+K155*'Összesítő tábla'!$F$16</f>
        <v>0</v>
      </c>
      <c r="M155" s="138">
        <v>0</v>
      </c>
      <c r="N155" s="19">
        <f>+M155*'Összesítő tábla'!$F$16</f>
        <v>0</v>
      </c>
      <c r="O155" s="24">
        <v>0</v>
      </c>
      <c r="P155" s="19">
        <f>+O155*'Összesítő tábla'!$F$16</f>
        <v>0</v>
      </c>
      <c r="Q155" s="25"/>
      <c r="R155" s="26"/>
      <c r="S155" s="105" t="str">
        <f>IF(K155*'Összesítő tábla'!$F$16=0,"",(IF(K155*'Összesítő tábla'!$F$16&gt;500000,"igen","nem")))</f>
        <v/>
      </c>
    </row>
    <row r="156" spans="1:19" ht="14.4" x14ac:dyDescent="0.25">
      <c r="A156" s="42"/>
      <c r="B156" s="23"/>
      <c r="C156" s="43"/>
      <c r="D156" s="43"/>
      <c r="E156" s="43"/>
      <c r="F156" s="43"/>
      <c r="G156" s="24">
        <v>0</v>
      </c>
      <c r="H156" s="19">
        <f>+G156*'Összesítő tábla'!$F$16</f>
        <v>0</v>
      </c>
      <c r="I156" s="139">
        <v>0</v>
      </c>
      <c r="J156" s="19">
        <f>+I156*'Összesítő tábla'!$F$16</f>
        <v>0</v>
      </c>
      <c r="K156" s="24">
        <v>0</v>
      </c>
      <c r="L156" s="19">
        <f>+K156*'Összesítő tábla'!$F$16</f>
        <v>0</v>
      </c>
      <c r="M156" s="138">
        <v>0</v>
      </c>
      <c r="N156" s="19">
        <f>+M156*'Összesítő tábla'!$F$16</f>
        <v>0</v>
      </c>
      <c r="O156" s="24">
        <v>0</v>
      </c>
      <c r="P156" s="19">
        <f>+O156*'Összesítő tábla'!$F$16</f>
        <v>0</v>
      </c>
      <c r="Q156" s="25"/>
      <c r="R156" s="26"/>
      <c r="S156" s="105" t="str">
        <f>IF(K156*'Összesítő tábla'!$F$16=0,"",(IF(K156*'Összesítő tábla'!$F$16&gt;500000,"igen","nem")))</f>
        <v/>
      </c>
    </row>
    <row r="157" spans="1:19" ht="14.4" x14ac:dyDescent="0.25">
      <c r="A157" s="42"/>
      <c r="B157" s="23"/>
      <c r="C157" s="43"/>
      <c r="D157" s="43"/>
      <c r="E157" s="43"/>
      <c r="F157" s="43"/>
      <c r="G157" s="24">
        <v>0</v>
      </c>
      <c r="H157" s="19">
        <f>+G157*'Összesítő tábla'!$F$16</f>
        <v>0</v>
      </c>
      <c r="I157" s="139">
        <v>0</v>
      </c>
      <c r="J157" s="19">
        <f>+I157*'Összesítő tábla'!$F$16</f>
        <v>0</v>
      </c>
      <c r="K157" s="24">
        <v>0</v>
      </c>
      <c r="L157" s="19">
        <f>+K157*'Összesítő tábla'!$F$16</f>
        <v>0</v>
      </c>
      <c r="M157" s="138">
        <v>0</v>
      </c>
      <c r="N157" s="19">
        <f>+M157*'Összesítő tábla'!$F$16</f>
        <v>0</v>
      </c>
      <c r="O157" s="24">
        <v>0</v>
      </c>
      <c r="P157" s="19">
        <f>+O157*'Összesítő tábla'!$F$16</f>
        <v>0</v>
      </c>
      <c r="Q157" s="25"/>
      <c r="R157" s="26"/>
      <c r="S157" s="105" t="str">
        <f>IF(K157*'Összesítő tábla'!$F$16=0,"",(IF(K157*'Összesítő tábla'!$F$16&gt;500000,"igen","nem")))</f>
        <v/>
      </c>
    </row>
    <row r="158" spans="1:19" ht="14.4" x14ac:dyDescent="0.25">
      <c r="A158" s="42"/>
      <c r="B158" s="23"/>
      <c r="C158" s="43"/>
      <c r="D158" s="43"/>
      <c r="E158" s="43"/>
      <c r="F158" s="43"/>
      <c r="G158" s="24">
        <v>0</v>
      </c>
      <c r="H158" s="19">
        <f>+G158*'Összesítő tábla'!$F$16</f>
        <v>0</v>
      </c>
      <c r="I158" s="139">
        <v>0</v>
      </c>
      <c r="J158" s="19">
        <f>+I158*'Összesítő tábla'!$F$16</f>
        <v>0</v>
      </c>
      <c r="K158" s="24">
        <v>0</v>
      </c>
      <c r="L158" s="19">
        <f>+K158*'Összesítő tábla'!$F$16</f>
        <v>0</v>
      </c>
      <c r="M158" s="138">
        <v>0</v>
      </c>
      <c r="N158" s="19">
        <f>+M158*'Összesítő tábla'!$F$16</f>
        <v>0</v>
      </c>
      <c r="O158" s="24">
        <v>0</v>
      </c>
      <c r="P158" s="19">
        <f>+O158*'Összesítő tábla'!$F$16</f>
        <v>0</v>
      </c>
      <c r="Q158" s="25"/>
      <c r="R158" s="26"/>
      <c r="S158" s="105" t="str">
        <f>IF(K158*'Összesítő tábla'!$F$16=0,"",(IF(K158*'Összesítő tábla'!$F$16&gt;500000,"igen","nem")))</f>
        <v/>
      </c>
    </row>
    <row r="159" spans="1:19" ht="14.4" x14ac:dyDescent="0.25">
      <c r="A159" s="42"/>
      <c r="B159" s="23"/>
      <c r="C159" s="43"/>
      <c r="D159" s="43"/>
      <c r="E159" s="43"/>
      <c r="F159" s="43"/>
      <c r="G159" s="24">
        <v>0</v>
      </c>
      <c r="H159" s="19">
        <f>+G159*'Összesítő tábla'!$F$16</f>
        <v>0</v>
      </c>
      <c r="I159" s="139">
        <v>0</v>
      </c>
      <c r="J159" s="19">
        <f>+I159*'Összesítő tábla'!$F$16</f>
        <v>0</v>
      </c>
      <c r="K159" s="24">
        <v>0</v>
      </c>
      <c r="L159" s="19">
        <f>+K159*'Összesítő tábla'!$F$16</f>
        <v>0</v>
      </c>
      <c r="M159" s="138">
        <v>0</v>
      </c>
      <c r="N159" s="19">
        <f>+M159*'Összesítő tábla'!$F$16</f>
        <v>0</v>
      </c>
      <c r="O159" s="24">
        <v>0</v>
      </c>
      <c r="P159" s="19">
        <f>+O159*'Összesítő tábla'!$F$16</f>
        <v>0</v>
      </c>
      <c r="Q159" s="25"/>
      <c r="R159" s="26"/>
      <c r="S159" s="105" t="str">
        <f>IF(K159*'Összesítő tábla'!$F$16=0,"",(IF(K159*'Összesítő tábla'!$F$16&gt;500000,"igen","nem")))</f>
        <v/>
      </c>
    </row>
    <row r="160" spans="1:19" ht="14.4" x14ac:dyDescent="0.25">
      <c r="A160" s="42"/>
      <c r="B160" s="23"/>
      <c r="C160" s="43"/>
      <c r="D160" s="43"/>
      <c r="E160" s="43"/>
      <c r="F160" s="43"/>
      <c r="G160" s="24">
        <v>0</v>
      </c>
      <c r="H160" s="19">
        <f>+G160*'Összesítő tábla'!$F$16</f>
        <v>0</v>
      </c>
      <c r="I160" s="139">
        <v>0</v>
      </c>
      <c r="J160" s="19">
        <f>+I160*'Összesítő tábla'!$F$16</f>
        <v>0</v>
      </c>
      <c r="K160" s="24">
        <v>0</v>
      </c>
      <c r="L160" s="19">
        <f>+K160*'Összesítő tábla'!$F$16</f>
        <v>0</v>
      </c>
      <c r="M160" s="138">
        <v>0</v>
      </c>
      <c r="N160" s="19">
        <f>+M160*'Összesítő tábla'!$F$16</f>
        <v>0</v>
      </c>
      <c r="O160" s="24">
        <v>0</v>
      </c>
      <c r="P160" s="19">
        <f>+O160*'Összesítő tábla'!$F$16</f>
        <v>0</v>
      </c>
      <c r="Q160" s="25"/>
      <c r="R160" s="26"/>
      <c r="S160" s="105" t="str">
        <f>IF(K160*'Összesítő tábla'!$F$16=0,"",(IF(K160*'Összesítő tábla'!$F$16&gt;500000,"igen","nem")))</f>
        <v/>
      </c>
    </row>
    <row r="161" spans="1:19" ht="14.4" x14ac:dyDescent="0.25">
      <c r="A161" s="42"/>
      <c r="B161" s="23"/>
      <c r="C161" s="43"/>
      <c r="D161" s="43"/>
      <c r="E161" s="43"/>
      <c r="F161" s="43"/>
      <c r="G161" s="24">
        <v>0</v>
      </c>
      <c r="H161" s="19">
        <f>+G161*'Összesítő tábla'!$F$16</f>
        <v>0</v>
      </c>
      <c r="I161" s="139">
        <v>0</v>
      </c>
      <c r="J161" s="19">
        <f>+I161*'Összesítő tábla'!$F$16</f>
        <v>0</v>
      </c>
      <c r="K161" s="24">
        <v>0</v>
      </c>
      <c r="L161" s="19">
        <f>+K161*'Összesítő tábla'!$F$16</f>
        <v>0</v>
      </c>
      <c r="M161" s="138">
        <v>0</v>
      </c>
      <c r="N161" s="19">
        <f>+M161*'Összesítő tábla'!$F$16</f>
        <v>0</v>
      </c>
      <c r="O161" s="24">
        <v>0</v>
      </c>
      <c r="P161" s="19">
        <f>+O161*'Összesítő tábla'!$F$16</f>
        <v>0</v>
      </c>
      <c r="Q161" s="25"/>
      <c r="R161" s="26"/>
      <c r="S161" s="105" t="str">
        <f>IF(K161*'Összesítő tábla'!$F$16=0,"",(IF(K161*'Összesítő tábla'!$F$16&gt;500000,"igen","nem")))</f>
        <v/>
      </c>
    </row>
    <row r="162" spans="1:19" ht="14.4" x14ac:dyDescent="0.25">
      <c r="A162" s="42"/>
      <c r="B162" s="23"/>
      <c r="C162" s="43"/>
      <c r="D162" s="43"/>
      <c r="E162" s="43"/>
      <c r="F162" s="43"/>
      <c r="G162" s="24">
        <v>0</v>
      </c>
      <c r="H162" s="19">
        <f>+G162*'Összesítő tábla'!$F$16</f>
        <v>0</v>
      </c>
      <c r="I162" s="139">
        <v>0</v>
      </c>
      <c r="J162" s="19">
        <f>+I162*'Összesítő tábla'!$F$16</f>
        <v>0</v>
      </c>
      <c r="K162" s="24">
        <v>0</v>
      </c>
      <c r="L162" s="19">
        <f>+K162*'Összesítő tábla'!$F$16</f>
        <v>0</v>
      </c>
      <c r="M162" s="138">
        <v>0</v>
      </c>
      <c r="N162" s="19">
        <f>+M162*'Összesítő tábla'!$F$16</f>
        <v>0</v>
      </c>
      <c r="O162" s="24">
        <v>0</v>
      </c>
      <c r="P162" s="19">
        <f>+O162*'Összesítő tábla'!$F$16</f>
        <v>0</v>
      </c>
      <c r="Q162" s="25"/>
      <c r="R162" s="26"/>
      <c r="S162" s="105" t="str">
        <f>IF(K162*'Összesítő tábla'!$F$16=0,"",(IF(K162*'Összesítő tábla'!$F$16&gt;500000,"igen","nem")))</f>
        <v/>
      </c>
    </row>
    <row r="163" spans="1:19" ht="14.4" x14ac:dyDescent="0.25">
      <c r="A163" s="42"/>
      <c r="B163" s="23"/>
      <c r="C163" s="43"/>
      <c r="D163" s="43"/>
      <c r="E163" s="43"/>
      <c r="F163" s="43"/>
      <c r="G163" s="24">
        <v>0</v>
      </c>
      <c r="H163" s="19">
        <f>+G163*'Összesítő tábla'!$F$16</f>
        <v>0</v>
      </c>
      <c r="I163" s="139">
        <v>0</v>
      </c>
      <c r="J163" s="19">
        <f>+I163*'Összesítő tábla'!$F$16</f>
        <v>0</v>
      </c>
      <c r="K163" s="24">
        <v>0</v>
      </c>
      <c r="L163" s="19">
        <f>+K163*'Összesítő tábla'!$F$16</f>
        <v>0</v>
      </c>
      <c r="M163" s="138">
        <v>0</v>
      </c>
      <c r="N163" s="19">
        <f>+M163*'Összesítő tábla'!$F$16</f>
        <v>0</v>
      </c>
      <c r="O163" s="24">
        <v>0</v>
      </c>
      <c r="P163" s="19">
        <f>+O163*'Összesítő tábla'!$F$16</f>
        <v>0</v>
      </c>
      <c r="Q163" s="25"/>
      <c r="R163" s="26"/>
      <c r="S163" s="105" t="str">
        <f>IF(K163*'Összesítő tábla'!$F$16=0,"",(IF(K163*'Összesítő tábla'!$F$16&gt;500000,"igen","nem")))</f>
        <v/>
      </c>
    </row>
    <row r="164" spans="1:19" ht="14.4" x14ac:dyDescent="0.25">
      <c r="A164" s="42"/>
      <c r="B164" s="23"/>
      <c r="C164" s="43"/>
      <c r="D164" s="43"/>
      <c r="E164" s="43"/>
      <c r="F164" s="43"/>
      <c r="G164" s="24">
        <v>0</v>
      </c>
      <c r="H164" s="19">
        <f>+G164*'Összesítő tábla'!$F$16</f>
        <v>0</v>
      </c>
      <c r="I164" s="139">
        <v>0</v>
      </c>
      <c r="J164" s="19">
        <f>+I164*'Összesítő tábla'!$F$16</f>
        <v>0</v>
      </c>
      <c r="K164" s="24">
        <v>0</v>
      </c>
      <c r="L164" s="19">
        <f>+K164*'Összesítő tábla'!$F$16</f>
        <v>0</v>
      </c>
      <c r="M164" s="138">
        <v>0</v>
      </c>
      <c r="N164" s="19">
        <f>+M164*'Összesítő tábla'!$F$16</f>
        <v>0</v>
      </c>
      <c r="O164" s="24">
        <v>0</v>
      </c>
      <c r="P164" s="19">
        <f>+O164*'Összesítő tábla'!$F$16</f>
        <v>0</v>
      </c>
      <c r="Q164" s="25"/>
      <c r="R164" s="26"/>
      <c r="S164" s="105" t="str">
        <f>IF(K164*'Összesítő tábla'!$F$16=0,"",(IF(K164*'Összesítő tábla'!$F$16&gt;500000,"igen","nem")))</f>
        <v/>
      </c>
    </row>
    <row r="165" spans="1:19" ht="14.4" x14ac:dyDescent="0.25">
      <c r="A165" s="42"/>
      <c r="B165" s="23"/>
      <c r="C165" s="43"/>
      <c r="D165" s="43"/>
      <c r="E165" s="43"/>
      <c r="F165" s="43"/>
      <c r="G165" s="24">
        <v>0</v>
      </c>
      <c r="H165" s="19">
        <f>+G165*'Összesítő tábla'!$F$16</f>
        <v>0</v>
      </c>
      <c r="I165" s="139">
        <v>0</v>
      </c>
      <c r="J165" s="19">
        <f>+I165*'Összesítő tábla'!$F$16</f>
        <v>0</v>
      </c>
      <c r="K165" s="24">
        <v>0</v>
      </c>
      <c r="L165" s="19">
        <f>+K165*'Összesítő tábla'!$F$16</f>
        <v>0</v>
      </c>
      <c r="M165" s="138">
        <v>0</v>
      </c>
      <c r="N165" s="19">
        <f>+M165*'Összesítő tábla'!$F$16</f>
        <v>0</v>
      </c>
      <c r="O165" s="24">
        <v>0</v>
      </c>
      <c r="P165" s="19">
        <f>+O165*'Összesítő tábla'!$F$16</f>
        <v>0</v>
      </c>
      <c r="Q165" s="25"/>
      <c r="R165" s="26"/>
      <c r="S165" s="105" t="str">
        <f>IF(K165*'Összesítő tábla'!$F$16=0,"",(IF(K165*'Összesítő tábla'!$F$16&gt;500000,"igen","nem")))</f>
        <v/>
      </c>
    </row>
    <row r="166" spans="1:19" ht="14.4" x14ac:dyDescent="0.25">
      <c r="A166" s="42"/>
      <c r="B166" s="23"/>
      <c r="C166" s="43"/>
      <c r="D166" s="43"/>
      <c r="E166" s="43"/>
      <c r="F166" s="43"/>
      <c r="G166" s="24">
        <v>0</v>
      </c>
      <c r="H166" s="19">
        <f>+G166*'Összesítő tábla'!$F$16</f>
        <v>0</v>
      </c>
      <c r="I166" s="139">
        <v>0</v>
      </c>
      <c r="J166" s="19">
        <f>+I166*'Összesítő tábla'!$F$16</f>
        <v>0</v>
      </c>
      <c r="K166" s="24">
        <v>0</v>
      </c>
      <c r="L166" s="19">
        <f>+K166*'Összesítő tábla'!$F$16</f>
        <v>0</v>
      </c>
      <c r="M166" s="138">
        <v>0</v>
      </c>
      <c r="N166" s="19">
        <f>+M166*'Összesítő tábla'!$F$16</f>
        <v>0</v>
      </c>
      <c r="O166" s="24">
        <v>0</v>
      </c>
      <c r="P166" s="19">
        <f>+O166*'Összesítő tábla'!$F$16</f>
        <v>0</v>
      </c>
      <c r="Q166" s="25"/>
      <c r="R166" s="26"/>
      <c r="S166" s="105" t="str">
        <f>IF(K166*'Összesítő tábla'!$F$16=0,"",(IF(K166*'Összesítő tábla'!$F$16&gt;500000,"igen","nem")))</f>
        <v/>
      </c>
    </row>
    <row r="167" spans="1:19" ht="14.4" x14ac:dyDescent="0.25">
      <c r="A167" s="42"/>
      <c r="B167" s="23"/>
      <c r="C167" s="43"/>
      <c r="D167" s="43"/>
      <c r="E167" s="43"/>
      <c r="F167" s="43"/>
      <c r="G167" s="24">
        <v>0</v>
      </c>
      <c r="H167" s="19">
        <f>+G167*'Összesítő tábla'!$F$16</f>
        <v>0</v>
      </c>
      <c r="I167" s="139">
        <v>0</v>
      </c>
      <c r="J167" s="19">
        <f>+I167*'Összesítő tábla'!$F$16</f>
        <v>0</v>
      </c>
      <c r="K167" s="24">
        <v>0</v>
      </c>
      <c r="L167" s="19">
        <f>+K167*'Összesítő tábla'!$F$16</f>
        <v>0</v>
      </c>
      <c r="M167" s="138">
        <v>0</v>
      </c>
      <c r="N167" s="19">
        <f>+M167*'Összesítő tábla'!$F$16</f>
        <v>0</v>
      </c>
      <c r="O167" s="24">
        <v>0</v>
      </c>
      <c r="P167" s="19">
        <f>+O167*'Összesítő tábla'!$F$16</f>
        <v>0</v>
      </c>
      <c r="Q167" s="25"/>
      <c r="R167" s="26"/>
      <c r="S167" s="105" t="str">
        <f>IF(K167*'Összesítő tábla'!$F$16=0,"",(IF(K167*'Összesítő tábla'!$F$16&gt;500000,"igen","nem")))</f>
        <v/>
      </c>
    </row>
    <row r="168" spans="1:19" ht="14.4" x14ac:dyDescent="0.25">
      <c r="A168" s="42"/>
      <c r="B168" s="23"/>
      <c r="C168" s="43"/>
      <c r="D168" s="43"/>
      <c r="E168" s="43"/>
      <c r="F168" s="43"/>
      <c r="G168" s="24">
        <v>0</v>
      </c>
      <c r="H168" s="19">
        <f>+G168*'Összesítő tábla'!$F$16</f>
        <v>0</v>
      </c>
      <c r="I168" s="139">
        <v>0</v>
      </c>
      <c r="J168" s="19">
        <f>+I168*'Összesítő tábla'!$F$16</f>
        <v>0</v>
      </c>
      <c r="K168" s="24">
        <v>0</v>
      </c>
      <c r="L168" s="19">
        <f>+K168*'Összesítő tábla'!$F$16</f>
        <v>0</v>
      </c>
      <c r="M168" s="138">
        <v>0</v>
      </c>
      <c r="N168" s="19">
        <f>+M168*'Összesítő tábla'!$F$16</f>
        <v>0</v>
      </c>
      <c r="O168" s="24">
        <v>0</v>
      </c>
      <c r="P168" s="19">
        <f>+O168*'Összesítő tábla'!$F$16</f>
        <v>0</v>
      </c>
      <c r="Q168" s="25"/>
      <c r="R168" s="26"/>
      <c r="S168" s="105" t="str">
        <f>IF(K168*'Összesítő tábla'!$F$16=0,"",(IF(K168*'Összesítő tábla'!$F$16&gt;500000,"igen","nem")))</f>
        <v/>
      </c>
    </row>
    <row r="169" spans="1:19" ht="14.4" x14ac:dyDescent="0.25">
      <c r="A169" s="42"/>
      <c r="B169" s="23"/>
      <c r="C169" s="43"/>
      <c r="D169" s="43"/>
      <c r="E169" s="43"/>
      <c r="F169" s="43"/>
      <c r="G169" s="24">
        <v>0</v>
      </c>
      <c r="H169" s="19">
        <f>+G169*'Összesítő tábla'!$F$16</f>
        <v>0</v>
      </c>
      <c r="I169" s="139">
        <v>0</v>
      </c>
      <c r="J169" s="19">
        <f>+I169*'Összesítő tábla'!$F$16</f>
        <v>0</v>
      </c>
      <c r="K169" s="24">
        <v>0</v>
      </c>
      <c r="L169" s="19">
        <f>+K169*'Összesítő tábla'!$F$16</f>
        <v>0</v>
      </c>
      <c r="M169" s="138">
        <v>0</v>
      </c>
      <c r="N169" s="19">
        <f>+M169*'Összesítő tábla'!$F$16</f>
        <v>0</v>
      </c>
      <c r="O169" s="24">
        <v>0</v>
      </c>
      <c r="P169" s="19">
        <f>+O169*'Összesítő tábla'!$F$16</f>
        <v>0</v>
      </c>
      <c r="Q169" s="25"/>
      <c r="R169" s="26"/>
      <c r="S169" s="105" t="str">
        <f>IF(K169*'Összesítő tábla'!$F$16=0,"",(IF(K169*'Összesítő tábla'!$F$16&gt;500000,"igen","nem")))</f>
        <v/>
      </c>
    </row>
    <row r="170" spans="1:19" ht="14.4" x14ac:dyDescent="0.25">
      <c r="A170" s="42"/>
      <c r="B170" s="23"/>
      <c r="C170" s="43"/>
      <c r="D170" s="43"/>
      <c r="E170" s="43"/>
      <c r="F170" s="43"/>
      <c r="G170" s="24">
        <v>0</v>
      </c>
      <c r="H170" s="19">
        <f>+G170*'Összesítő tábla'!$F$16</f>
        <v>0</v>
      </c>
      <c r="I170" s="139">
        <v>0</v>
      </c>
      <c r="J170" s="19">
        <f>+I170*'Összesítő tábla'!$F$16</f>
        <v>0</v>
      </c>
      <c r="K170" s="24">
        <v>0</v>
      </c>
      <c r="L170" s="19">
        <f>+K170*'Összesítő tábla'!$F$16</f>
        <v>0</v>
      </c>
      <c r="M170" s="138">
        <v>0</v>
      </c>
      <c r="N170" s="19">
        <f>+M170*'Összesítő tábla'!$F$16</f>
        <v>0</v>
      </c>
      <c r="O170" s="24">
        <v>0</v>
      </c>
      <c r="P170" s="19">
        <f>+O170*'Összesítő tábla'!$F$16</f>
        <v>0</v>
      </c>
      <c r="Q170" s="25"/>
      <c r="R170" s="26"/>
      <c r="S170" s="105" t="str">
        <f>IF(K170*'Összesítő tábla'!$F$16=0,"",(IF(K170*'Összesítő tábla'!$F$16&gt;500000,"igen","nem")))</f>
        <v/>
      </c>
    </row>
    <row r="171" spans="1:19" ht="14.4" x14ac:dyDescent="0.25">
      <c r="A171" s="42"/>
      <c r="B171" s="23"/>
      <c r="C171" s="43"/>
      <c r="D171" s="43"/>
      <c r="E171" s="43"/>
      <c r="F171" s="43"/>
      <c r="G171" s="24">
        <v>0</v>
      </c>
      <c r="H171" s="19">
        <f>+G171*'Összesítő tábla'!$F$16</f>
        <v>0</v>
      </c>
      <c r="I171" s="139">
        <v>0</v>
      </c>
      <c r="J171" s="19">
        <f>+I171*'Összesítő tábla'!$F$16</f>
        <v>0</v>
      </c>
      <c r="K171" s="24">
        <v>0</v>
      </c>
      <c r="L171" s="19">
        <f>+K171*'Összesítő tábla'!$F$16</f>
        <v>0</v>
      </c>
      <c r="M171" s="138">
        <v>0</v>
      </c>
      <c r="N171" s="19">
        <f>+M171*'Összesítő tábla'!$F$16</f>
        <v>0</v>
      </c>
      <c r="O171" s="24">
        <v>0</v>
      </c>
      <c r="P171" s="19">
        <f>+O171*'Összesítő tábla'!$F$16</f>
        <v>0</v>
      </c>
      <c r="Q171" s="25"/>
      <c r="R171" s="26"/>
      <c r="S171" s="105" t="str">
        <f>IF(K171*'Összesítő tábla'!$F$16=0,"",(IF(K171*'Összesítő tábla'!$F$16&gt;500000,"igen","nem")))</f>
        <v/>
      </c>
    </row>
    <row r="172" spans="1:19" ht="14.4" x14ac:dyDescent="0.25">
      <c r="A172" s="42"/>
      <c r="B172" s="23"/>
      <c r="C172" s="43"/>
      <c r="D172" s="43"/>
      <c r="E172" s="43"/>
      <c r="F172" s="43"/>
      <c r="G172" s="24">
        <v>0</v>
      </c>
      <c r="H172" s="19">
        <f>+G172*'Összesítő tábla'!$F$16</f>
        <v>0</v>
      </c>
      <c r="I172" s="139">
        <v>0</v>
      </c>
      <c r="J172" s="19">
        <f>+I172*'Összesítő tábla'!$F$16</f>
        <v>0</v>
      </c>
      <c r="K172" s="24">
        <v>0</v>
      </c>
      <c r="L172" s="19">
        <f>+K172*'Összesítő tábla'!$F$16</f>
        <v>0</v>
      </c>
      <c r="M172" s="138">
        <v>0</v>
      </c>
      <c r="N172" s="19">
        <f>+M172*'Összesítő tábla'!$F$16</f>
        <v>0</v>
      </c>
      <c r="O172" s="24">
        <v>0</v>
      </c>
      <c r="P172" s="19">
        <f>+O172*'Összesítő tábla'!$F$16</f>
        <v>0</v>
      </c>
      <c r="Q172" s="25"/>
      <c r="R172" s="26"/>
      <c r="S172" s="105" t="str">
        <f>IF(K172*'Összesítő tábla'!$F$16=0,"",(IF(K172*'Összesítő tábla'!$F$16&gt;500000,"igen","nem")))</f>
        <v/>
      </c>
    </row>
    <row r="173" spans="1:19" ht="14.4" x14ac:dyDescent="0.25">
      <c r="A173" s="42"/>
      <c r="B173" s="23"/>
      <c r="C173" s="43"/>
      <c r="D173" s="43"/>
      <c r="E173" s="43"/>
      <c r="F173" s="43"/>
      <c r="G173" s="24">
        <v>0</v>
      </c>
      <c r="H173" s="19">
        <f>+G173*'Összesítő tábla'!$F$16</f>
        <v>0</v>
      </c>
      <c r="I173" s="139">
        <v>0</v>
      </c>
      <c r="J173" s="19">
        <f>+I173*'Összesítő tábla'!$F$16</f>
        <v>0</v>
      </c>
      <c r="K173" s="24">
        <v>0</v>
      </c>
      <c r="L173" s="19">
        <f>+K173*'Összesítő tábla'!$F$16</f>
        <v>0</v>
      </c>
      <c r="M173" s="138">
        <v>0</v>
      </c>
      <c r="N173" s="19">
        <f>+M173*'Összesítő tábla'!$F$16</f>
        <v>0</v>
      </c>
      <c r="O173" s="24">
        <v>0</v>
      </c>
      <c r="P173" s="19">
        <f>+O173*'Összesítő tábla'!$F$16</f>
        <v>0</v>
      </c>
      <c r="Q173" s="25"/>
      <c r="R173" s="26"/>
      <c r="S173" s="105" t="str">
        <f>IF(K173*'Összesítő tábla'!$F$16=0,"",(IF(K173*'Összesítő tábla'!$F$16&gt;500000,"igen","nem")))</f>
        <v/>
      </c>
    </row>
    <row r="174" spans="1:19" ht="14.4" x14ac:dyDescent="0.25">
      <c r="A174" s="42"/>
      <c r="B174" s="23"/>
      <c r="C174" s="43"/>
      <c r="D174" s="43"/>
      <c r="E174" s="43"/>
      <c r="F174" s="43"/>
      <c r="G174" s="24">
        <v>0</v>
      </c>
      <c r="H174" s="19">
        <f>+G174*'Összesítő tábla'!$F$16</f>
        <v>0</v>
      </c>
      <c r="I174" s="139">
        <v>0</v>
      </c>
      <c r="J174" s="19">
        <f>+I174*'Összesítő tábla'!$F$16</f>
        <v>0</v>
      </c>
      <c r="K174" s="24">
        <v>0</v>
      </c>
      <c r="L174" s="19">
        <f>+K174*'Összesítő tábla'!$F$16</f>
        <v>0</v>
      </c>
      <c r="M174" s="138">
        <v>0</v>
      </c>
      <c r="N174" s="19">
        <f>+M174*'Összesítő tábla'!$F$16</f>
        <v>0</v>
      </c>
      <c r="O174" s="24">
        <v>0</v>
      </c>
      <c r="P174" s="19">
        <f>+O174*'Összesítő tábla'!$F$16</f>
        <v>0</v>
      </c>
      <c r="Q174" s="25"/>
      <c r="R174" s="26"/>
      <c r="S174" s="105" t="str">
        <f>IF(K174*'Összesítő tábla'!$F$16=0,"",(IF(K174*'Összesítő tábla'!$F$16&gt;500000,"igen","nem")))</f>
        <v/>
      </c>
    </row>
    <row r="175" spans="1:19" ht="14.4" x14ac:dyDescent="0.25">
      <c r="A175" s="42"/>
      <c r="B175" s="23"/>
      <c r="C175" s="43"/>
      <c r="D175" s="43"/>
      <c r="E175" s="43"/>
      <c r="F175" s="43"/>
      <c r="G175" s="24">
        <v>0</v>
      </c>
      <c r="H175" s="19">
        <f>+G175*'Összesítő tábla'!$F$16</f>
        <v>0</v>
      </c>
      <c r="I175" s="139">
        <v>0</v>
      </c>
      <c r="J175" s="19">
        <f>+I175*'Összesítő tábla'!$F$16</f>
        <v>0</v>
      </c>
      <c r="K175" s="24">
        <v>0</v>
      </c>
      <c r="L175" s="19">
        <f>+K175*'Összesítő tábla'!$F$16</f>
        <v>0</v>
      </c>
      <c r="M175" s="138">
        <v>0</v>
      </c>
      <c r="N175" s="19">
        <f>+M175*'Összesítő tábla'!$F$16</f>
        <v>0</v>
      </c>
      <c r="O175" s="24">
        <v>0</v>
      </c>
      <c r="P175" s="19">
        <f>+O175*'Összesítő tábla'!$F$16</f>
        <v>0</v>
      </c>
      <c r="Q175" s="25"/>
      <c r="R175" s="26"/>
      <c r="S175" s="105" t="str">
        <f>IF(K175*'Összesítő tábla'!$F$16=0,"",(IF(K175*'Összesítő tábla'!$F$16&gt;500000,"igen","nem")))</f>
        <v/>
      </c>
    </row>
    <row r="176" spans="1:19" ht="14.4" x14ac:dyDescent="0.25">
      <c r="A176" s="42"/>
      <c r="B176" s="23"/>
      <c r="C176" s="43"/>
      <c r="D176" s="43"/>
      <c r="E176" s="43"/>
      <c r="F176" s="43"/>
      <c r="G176" s="24">
        <v>0</v>
      </c>
      <c r="H176" s="19">
        <f>+G176*'Összesítő tábla'!$F$16</f>
        <v>0</v>
      </c>
      <c r="I176" s="139">
        <v>0</v>
      </c>
      <c r="J176" s="19">
        <f>+I176*'Összesítő tábla'!$F$16</f>
        <v>0</v>
      </c>
      <c r="K176" s="24">
        <v>0</v>
      </c>
      <c r="L176" s="19">
        <f>+K176*'Összesítő tábla'!$F$16</f>
        <v>0</v>
      </c>
      <c r="M176" s="138">
        <v>0</v>
      </c>
      <c r="N176" s="19">
        <f>+M176*'Összesítő tábla'!$F$16</f>
        <v>0</v>
      </c>
      <c r="O176" s="24">
        <v>0</v>
      </c>
      <c r="P176" s="19">
        <f>+O176*'Összesítő tábla'!$F$16</f>
        <v>0</v>
      </c>
      <c r="Q176" s="25"/>
      <c r="R176" s="26"/>
      <c r="S176" s="105" t="str">
        <f>IF(K176*'Összesítő tábla'!$F$16=0,"",(IF(K176*'Összesítő tábla'!$F$16&gt;500000,"igen","nem")))</f>
        <v/>
      </c>
    </row>
    <row r="177" spans="1:19" ht="14.4" x14ac:dyDescent="0.25">
      <c r="A177" s="42"/>
      <c r="B177" s="23"/>
      <c r="C177" s="43"/>
      <c r="D177" s="43"/>
      <c r="E177" s="43"/>
      <c r="F177" s="43"/>
      <c r="G177" s="24">
        <v>0</v>
      </c>
      <c r="H177" s="19">
        <f>+G177*'Összesítő tábla'!$F$16</f>
        <v>0</v>
      </c>
      <c r="I177" s="139">
        <v>0</v>
      </c>
      <c r="J177" s="19">
        <f>+I177*'Összesítő tábla'!$F$16</f>
        <v>0</v>
      </c>
      <c r="K177" s="24">
        <v>0</v>
      </c>
      <c r="L177" s="19">
        <f>+K177*'Összesítő tábla'!$F$16</f>
        <v>0</v>
      </c>
      <c r="M177" s="138">
        <v>0</v>
      </c>
      <c r="N177" s="19">
        <f>+M177*'Összesítő tábla'!$F$16</f>
        <v>0</v>
      </c>
      <c r="O177" s="24">
        <v>0</v>
      </c>
      <c r="P177" s="19">
        <f>+O177*'Összesítő tábla'!$F$16</f>
        <v>0</v>
      </c>
      <c r="Q177" s="25"/>
      <c r="R177" s="26"/>
      <c r="S177" s="105" t="str">
        <f>IF(K177*'Összesítő tábla'!$F$16=0,"",(IF(K177*'Összesítő tábla'!$F$16&gt;500000,"igen","nem")))</f>
        <v/>
      </c>
    </row>
    <row r="178" spans="1:19" ht="14.4" x14ac:dyDescent="0.25">
      <c r="A178" s="42"/>
      <c r="B178" s="23"/>
      <c r="C178" s="43"/>
      <c r="D178" s="43"/>
      <c r="E178" s="43"/>
      <c r="F178" s="43"/>
      <c r="G178" s="24">
        <v>0</v>
      </c>
      <c r="H178" s="19">
        <f>+G178*'Összesítő tábla'!$F$16</f>
        <v>0</v>
      </c>
      <c r="I178" s="139">
        <v>0</v>
      </c>
      <c r="J178" s="19">
        <f>+I178*'Összesítő tábla'!$F$16</f>
        <v>0</v>
      </c>
      <c r="K178" s="24">
        <v>0</v>
      </c>
      <c r="L178" s="19">
        <f>+K178*'Összesítő tábla'!$F$16</f>
        <v>0</v>
      </c>
      <c r="M178" s="138">
        <v>0</v>
      </c>
      <c r="N178" s="19">
        <f>+M178*'Összesítő tábla'!$F$16</f>
        <v>0</v>
      </c>
      <c r="O178" s="24">
        <v>0</v>
      </c>
      <c r="P178" s="19">
        <f>+O178*'Összesítő tábla'!$F$16</f>
        <v>0</v>
      </c>
      <c r="Q178" s="25"/>
      <c r="R178" s="26"/>
      <c r="S178" s="105" t="str">
        <f>IF(K178*'Összesítő tábla'!$F$16=0,"",(IF(K178*'Összesítő tábla'!$F$16&gt;500000,"igen","nem")))</f>
        <v/>
      </c>
    </row>
    <row r="179" spans="1:19" ht="14.4" x14ac:dyDescent="0.25">
      <c r="A179" s="42"/>
      <c r="B179" s="23"/>
      <c r="C179" s="43"/>
      <c r="D179" s="43"/>
      <c r="E179" s="43"/>
      <c r="F179" s="43"/>
      <c r="G179" s="24">
        <v>0</v>
      </c>
      <c r="H179" s="19">
        <f>+G179*'Összesítő tábla'!$F$16</f>
        <v>0</v>
      </c>
      <c r="I179" s="139">
        <v>0</v>
      </c>
      <c r="J179" s="19">
        <f>+I179*'Összesítő tábla'!$F$16</f>
        <v>0</v>
      </c>
      <c r="K179" s="24">
        <v>0</v>
      </c>
      <c r="L179" s="19">
        <f>+K179*'Összesítő tábla'!$F$16</f>
        <v>0</v>
      </c>
      <c r="M179" s="138">
        <v>0</v>
      </c>
      <c r="N179" s="19">
        <f>+M179*'Összesítő tábla'!$F$16</f>
        <v>0</v>
      </c>
      <c r="O179" s="24">
        <v>0</v>
      </c>
      <c r="P179" s="19">
        <f>+O179*'Összesítő tábla'!$F$16</f>
        <v>0</v>
      </c>
      <c r="Q179" s="25"/>
      <c r="R179" s="26"/>
      <c r="S179" s="105" t="str">
        <f>IF(K179*'Összesítő tábla'!$F$16=0,"",(IF(K179*'Összesítő tábla'!$F$16&gt;500000,"igen","nem")))</f>
        <v/>
      </c>
    </row>
    <row r="180" spans="1:19" ht="14.4" x14ac:dyDescent="0.25">
      <c r="A180" s="42"/>
      <c r="B180" s="23"/>
      <c r="C180" s="43"/>
      <c r="D180" s="43"/>
      <c r="E180" s="43"/>
      <c r="F180" s="43"/>
      <c r="G180" s="24">
        <v>0</v>
      </c>
      <c r="H180" s="19">
        <f>+G180*'Összesítő tábla'!$F$16</f>
        <v>0</v>
      </c>
      <c r="I180" s="139">
        <v>0</v>
      </c>
      <c r="J180" s="19">
        <f>+I180*'Összesítő tábla'!$F$16</f>
        <v>0</v>
      </c>
      <c r="K180" s="24">
        <v>0</v>
      </c>
      <c r="L180" s="19">
        <f>+K180*'Összesítő tábla'!$F$16</f>
        <v>0</v>
      </c>
      <c r="M180" s="138">
        <v>0</v>
      </c>
      <c r="N180" s="19">
        <f>+M180*'Összesítő tábla'!$F$16</f>
        <v>0</v>
      </c>
      <c r="O180" s="24">
        <v>0</v>
      </c>
      <c r="P180" s="19">
        <f>+O180*'Összesítő tábla'!$F$16</f>
        <v>0</v>
      </c>
      <c r="Q180" s="25"/>
      <c r="R180" s="26"/>
      <c r="S180" s="105" t="str">
        <f>IF(K180*'Összesítő tábla'!$F$16=0,"",(IF(K180*'Összesítő tábla'!$F$16&gt;500000,"igen","nem")))</f>
        <v/>
      </c>
    </row>
    <row r="181" spans="1:19" ht="14.4" x14ac:dyDescent="0.25">
      <c r="A181" s="42"/>
      <c r="B181" s="23"/>
      <c r="C181" s="43"/>
      <c r="D181" s="43"/>
      <c r="E181" s="43"/>
      <c r="F181" s="43"/>
      <c r="G181" s="24">
        <v>0</v>
      </c>
      <c r="H181" s="19">
        <f>+G181*'Összesítő tábla'!$F$16</f>
        <v>0</v>
      </c>
      <c r="I181" s="139">
        <v>0</v>
      </c>
      <c r="J181" s="19">
        <f>+I181*'Összesítő tábla'!$F$16</f>
        <v>0</v>
      </c>
      <c r="K181" s="24">
        <v>0</v>
      </c>
      <c r="L181" s="19">
        <f>+K181*'Összesítő tábla'!$F$16</f>
        <v>0</v>
      </c>
      <c r="M181" s="138">
        <v>0</v>
      </c>
      <c r="N181" s="19">
        <f>+M181*'Összesítő tábla'!$F$16</f>
        <v>0</v>
      </c>
      <c r="O181" s="24">
        <v>0</v>
      </c>
      <c r="P181" s="19">
        <f>+O181*'Összesítő tábla'!$F$16</f>
        <v>0</v>
      </c>
      <c r="Q181" s="25"/>
      <c r="R181" s="26"/>
      <c r="S181" s="105" t="str">
        <f>IF(K181*'Összesítő tábla'!$F$16=0,"",(IF(K181*'Összesítő tábla'!$F$16&gt;500000,"igen","nem")))</f>
        <v/>
      </c>
    </row>
    <row r="182" spans="1:19" ht="14.4" x14ac:dyDescent="0.25">
      <c r="A182" s="42"/>
      <c r="B182" s="23"/>
      <c r="C182" s="43"/>
      <c r="D182" s="43"/>
      <c r="E182" s="43"/>
      <c r="F182" s="43"/>
      <c r="G182" s="24">
        <v>0</v>
      </c>
      <c r="H182" s="19">
        <f>+G182*'Összesítő tábla'!$F$16</f>
        <v>0</v>
      </c>
      <c r="I182" s="139">
        <v>0</v>
      </c>
      <c r="J182" s="19">
        <f>+I182*'Összesítő tábla'!$F$16</f>
        <v>0</v>
      </c>
      <c r="K182" s="24">
        <v>0</v>
      </c>
      <c r="L182" s="19">
        <f>+K182*'Összesítő tábla'!$F$16</f>
        <v>0</v>
      </c>
      <c r="M182" s="138">
        <v>0</v>
      </c>
      <c r="N182" s="19">
        <f>+M182*'Összesítő tábla'!$F$16</f>
        <v>0</v>
      </c>
      <c r="O182" s="24">
        <v>0</v>
      </c>
      <c r="P182" s="19">
        <f>+O182*'Összesítő tábla'!$F$16</f>
        <v>0</v>
      </c>
      <c r="Q182" s="25"/>
      <c r="R182" s="26"/>
      <c r="S182" s="105" t="str">
        <f>IF(K182*'Összesítő tábla'!$F$16=0,"",(IF(K182*'Összesítő tábla'!$F$16&gt;500000,"igen","nem")))</f>
        <v/>
      </c>
    </row>
    <row r="183" spans="1:19" ht="14.4" x14ac:dyDescent="0.25">
      <c r="A183" s="42"/>
      <c r="B183" s="23"/>
      <c r="C183" s="43"/>
      <c r="D183" s="43"/>
      <c r="E183" s="43"/>
      <c r="F183" s="43"/>
      <c r="G183" s="24">
        <v>0</v>
      </c>
      <c r="H183" s="19">
        <f>+G183*'Összesítő tábla'!$F$16</f>
        <v>0</v>
      </c>
      <c r="I183" s="139">
        <v>0</v>
      </c>
      <c r="J183" s="19">
        <f>+I183*'Összesítő tábla'!$F$16</f>
        <v>0</v>
      </c>
      <c r="K183" s="24">
        <v>0</v>
      </c>
      <c r="L183" s="19">
        <f>+K183*'Összesítő tábla'!$F$16</f>
        <v>0</v>
      </c>
      <c r="M183" s="138">
        <v>0</v>
      </c>
      <c r="N183" s="19">
        <f>+M183*'Összesítő tábla'!$F$16</f>
        <v>0</v>
      </c>
      <c r="O183" s="24">
        <v>0</v>
      </c>
      <c r="P183" s="19">
        <f>+O183*'Összesítő tábla'!$F$16</f>
        <v>0</v>
      </c>
      <c r="Q183" s="25"/>
      <c r="R183" s="26"/>
      <c r="S183" s="105" t="str">
        <f>IF(K183*'Összesítő tábla'!$F$16=0,"",(IF(K183*'Összesítő tábla'!$F$16&gt;500000,"igen","nem")))</f>
        <v/>
      </c>
    </row>
    <row r="184" spans="1:19" ht="14.4" x14ac:dyDescent="0.25">
      <c r="A184" s="42"/>
      <c r="B184" s="23"/>
      <c r="C184" s="43"/>
      <c r="D184" s="43"/>
      <c r="E184" s="43"/>
      <c r="F184" s="43"/>
      <c r="G184" s="24">
        <v>0</v>
      </c>
      <c r="H184" s="19">
        <f>+G184*'Összesítő tábla'!$F$16</f>
        <v>0</v>
      </c>
      <c r="I184" s="139">
        <v>0</v>
      </c>
      <c r="J184" s="19">
        <f>+I184*'Összesítő tábla'!$F$16</f>
        <v>0</v>
      </c>
      <c r="K184" s="24">
        <v>0</v>
      </c>
      <c r="L184" s="19">
        <f>+K184*'Összesítő tábla'!$F$16</f>
        <v>0</v>
      </c>
      <c r="M184" s="138">
        <v>0</v>
      </c>
      <c r="N184" s="19">
        <f>+M184*'Összesítő tábla'!$F$16</f>
        <v>0</v>
      </c>
      <c r="O184" s="24">
        <v>0</v>
      </c>
      <c r="P184" s="19">
        <f>+O184*'Összesítő tábla'!$F$16</f>
        <v>0</v>
      </c>
      <c r="Q184" s="25"/>
      <c r="R184" s="26"/>
      <c r="S184" s="105" t="str">
        <f>IF(K184*'Összesítő tábla'!$F$16=0,"",(IF(K184*'Összesítő tábla'!$F$16&gt;500000,"igen","nem")))</f>
        <v/>
      </c>
    </row>
    <row r="185" spans="1:19" ht="14.4" x14ac:dyDescent="0.25">
      <c r="A185" s="42"/>
      <c r="B185" s="23"/>
      <c r="C185" s="43"/>
      <c r="D185" s="43"/>
      <c r="E185" s="43"/>
      <c r="F185" s="43"/>
      <c r="G185" s="24">
        <v>0</v>
      </c>
      <c r="H185" s="19">
        <f>+G185*'Összesítő tábla'!$F$16</f>
        <v>0</v>
      </c>
      <c r="I185" s="139">
        <v>0</v>
      </c>
      <c r="J185" s="19">
        <f>+I185*'Összesítő tábla'!$F$16</f>
        <v>0</v>
      </c>
      <c r="K185" s="24">
        <v>0</v>
      </c>
      <c r="L185" s="19">
        <f>+K185*'Összesítő tábla'!$F$16</f>
        <v>0</v>
      </c>
      <c r="M185" s="138">
        <v>0</v>
      </c>
      <c r="N185" s="19">
        <f>+M185*'Összesítő tábla'!$F$16</f>
        <v>0</v>
      </c>
      <c r="O185" s="24">
        <v>0</v>
      </c>
      <c r="P185" s="19">
        <f>+O185*'Összesítő tábla'!$F$16</f>
        <v>0</v>
      </c>
      <c r="Q185" s="25"/>
      <c r="R185" s="26"/>
      <c r="S185" s="105" t="str">
        <f>IF(K185*'Összesítő tábla'!$F$16=0,"",(IF(K185*'Összesítő tábla'!$F$16&gt;500000,"igen","nem")))</f>
        <v/>
      </c>
    </row>
    <row r="186" spans="1:19" ht="14.4" x14ac:dyDescent="0.25">
      <c r="A186" s="42"/>
      <c r="B186" s="23"/>
      <c r="C186" s="43"/>
      <c r="D186" s="43"/>
      <c r="E186" s="43"/>
      <c r="F186" s="43"/>
      <c r="G186" s="24">
        <v>0</v>
      </c>
      <c r="H186" s="19">
        <f>+G186*'Összesítő tábla'!$F$16</f>
        <v>0</v>
      </c>
      <c r="I186" s="139">
        <v>0</v>
      </c>
      <c r="J186" s="19">
        <f>+I186*'Összesítő tábla'!$F$16</f>
        <v>0</v>
      </c>
      <c r="K186" s="24">
        <v>0</v>
      </c>
      <c r="L186" s="19">
        <f>+K186*'Összesítő tábla'!$F$16</f>
        <v>0</v>
      </c>
      <c r="M186" s="138">
        <v>0</v>
      </c>
      <c r="N186" s="19">
        <f>+M186*'Összesítő tábla'!$F$16</f>
        <v>0</v>
      </c>
      <c r="O186" s="24">
        <v>0</v>
      </c>
      <c r="P186" s="19">
        <f>+O186*'Összesítő tábla'!$F$16</f>
        <v>0</v>
      </c>
      <c r="Q186" s="25"/>
      <c r="R186" s="26"/>
      <c r="S186" s="105" t="str">
        <f>IF(K186*'Összesítő tábla'!$F$16=0,"",(IF(K186*'Összesítő tábla'!$F$16&gt;500000,"igen","nem")))</f>
        <v/>
      </c>
    </row>
    <row r="187" spans="1:19" ht="14.4" x14ac:dyDescent="0.25">
      <c r="A187" s="42"/>
      <c r="B187" s="23"/>
      <c r="C187" s="43"/>
      <c r="D187" s="43"/>
      <c r="E187" s="43"/>
      <c r="F187" s="43"/>
      <c r="G187" s="24">
        <v>0</v>
      </c>
      <c r="H187" s="19">
        <f>+G187*'Összesítő tábla'!$F$16</f>
        <v>0</v>
      </c>
      <c r="I187" s="139">
        <v>0</v>
      </c>
      <c r="J187" s="19">
        <f>+I187*'Összesítő tábla'!$F$16</f>
        <v>0</v>
      </c>
      <c r="K187" s="24">
        <v>0</v>
      </c>
      <c r="L187" s="19">
        <f>+K187*'Összesítő tábla'!$F$16</f>
        <v>0</v>
      </c>
      <c r="M187" s="138">
        <v>0</v>
      </c>
      <c r="N187" s="19">
        <f>+M187*'Összesítő tábla'!$F$16</f>
        <v>0</v>
      </c>
      <c r="O187" s="24">
        <v>0</v>
      </c>
      <c r="P187" s="19">
        <f>+O187*'Összesítő tábla'!$F$16</f>
        <v>0</v>
      </c>
      <c r="Q187" s="25"/>
      <c r="R187" s="26"/>
      <c r="S187" s="105" t="str">
        <f>IF(K187*'Összesítő tábla'!$F$16=0,"",(IF(K187*'Összesítő tábla'!$F$16&gt;500000,"igen","nem")))</f>
        <v/>
      </c>
    </row>
    <row r="188" spans="1:19" ht="14.4" x14ac:dyDescent="0.25">
      <c r="A188" s="42"/>
      <c r="B188" s="23"/>
      <c r="C188" s="43"/>
      <c r="D188" s="43"/>
      <c r="E188" s="43"/>
      <c r="F188" s="43"/>
      <c r="G188" s="24">
        <v>0</v>
      </c>
      <c r="H188" s="19">
        <f>+G188*'Összesítő tábla'!$F$16</f>
        <v>0</v>
      </c>
      <c r="I188" s="139">
        <v>0</v>
      </c>
      <c r="J188" s="19">
        <f>+I188*'Összesítő tábla'!$F$16</f>
        <v>0</v>
      </c>
      <c r="K188" s="24">
        <v>0</v>
      </c>
      <c r="L188" s="19">
        <f>+K188*'Összesítő tábla'!$F$16</f>
        <v>0</v>
      </c>
      <c r="M188" s="138">
        <v>0</v>
      </c>
      <c r="N188" s="19">
        <f>+M188*'Összesítő tábla'!$F$16</f>
        <v>0</v>
      </c>
      <c r="O188" s="24">
        <v>0</v>
      </c>
      <c r="P188" s="19">
        <f>+O188*'Összesítő tábla'!$F$16</f>
        <v>0</v>
      </c>
      <c r="Q188" s="25"/>
      <c r="R188" s="26"/>
      <c r="S188" s="105" t="str">
        <f>IF(K188*'Összesítő tábla'!$F$16=0,"",(IF(K188*'Összesítő tábla'!$F$16&gt;500000,"igen","nem")))</f>
        <v/>
      </c>
    </row>
    <row r="189" spans="1:19" ht="14.4" x14ac:dyDescent="0.25">
      <c r="A189" s="42"/>
      <c r="B189" s="23"/>
      <c r="C189" s="43"/>
      <c r="D189" s="43"/>
      <c r="E189" s="43"/>
      <c r="F189" s="43"/>
      <c r="G189" s="24">
        <v>0</v>
      </c>
      <c r="H189" s="19">
        <f>+G189*'Összesítő tábla'!$F$16</f>
        <v>0</v>
      </c>
      <c r="I189" s="139">
        <v>0</v>
      </c>
      <c r="J189" s="19">
        <f>+I189*'Összesítő tábla'!$F$16</f>
        <v>0</v>
      </c>
      <c r="K189" s="24">
        <v>0</v>
      </c>
      <c r="L189" s="19">
        <f>+K189*'Összesítő tábla'!$F$16</f>
        <v>0</v>
      </c>
      <c r="M189" s="138">
        <v>0</v>
      </c>
      <c r="N189" s="19">
        <f>+M189*'Összesítő tábla'!$F$16</f>
        <v>0</v>
      </c>
      <c r="O189" s="24">
        <v>0</v>
      </c>
      <c r="P189" s="19">
        <f>+O189*'Összesítő tábla'!$F$16</f>
        <v>0</v>
      </c>
      <c r="Q189" s="25"/>
      <c r="R189" s="26"/>
      <c r="S189" s="105" t="str">
        <f>IF(K189*'Összesítő tábla'!$F$16=0,"",(IF(K189*'Összesítő tábla'!$F$16&gt;500000,"igen","nem")))</f>
        <v/>
      </c>
    </row>
    <row r="190" spans="1:19" ht="14.4" x14ac:dyDescent="0.25">
      <c r="A190" s="42"/>
      <c r="B190" s="23"/>
      <c r="C190" s="43"/>
      <c r="D190" s="43"/>
      <c r="E190" s="43"/>
      <c r="F190" s="43"/>
      <c r="G190" s="24">
        <v>0</v>
      </c>
      <c r="H190" s="19">
        <f>+G190*'Összesítő tábla'!$F$16</f>
        <v>0</v>
      </c>
      <c r="I190" s="139">
        <v>0</v>
      </c>
      <c r="J190" s="19">
        <f>+I190*'Összesítő tábla'!$F$16</f>
        <v>0</v>
      </c>
      <c r="K190" s="24">
        <v>0</v>
      </c>
      <c r="L190" s="19">
        <f>+K190*'Összesítő tábla'!$F$16</f>
        <v>0</v>
      </c>
      <c r="M190" s="138">
        <v>0</v>
      </c>
      <c r="N190" s="19">
        <f>+M190*'Összesítő tábla'!$F$16</f>
        <v>0</v>
      </c>
      <c r="O190" s="24">
        <v>0</v>
      </c>
      <c r="P190" s="19">
        <f>+O190*'Összesítő tábla'!$F$16</f>
        <v>0</v>
      </c>
      <c r="Q190" s="25"/>
      <c r="R190" s="26"/>
      <c r="S190" s="105" t="str">
        <f>IF(K190*'Összesítő tábla'!$F$16=0,"",(IF(K190*'Összesítő tábla'!$F$16&gt;500000,"igen","nem")))</f>
        <v/>
      </c>
    </row>
    <row r="191" spans="1:19" ht="14.4" x14ac:dyDescent="0.25">
      <c r="A191" s="42"/>
      <c r="B191" s="23"/>
      <c r="C191" s="43"/>
      <c r="D191" s="43"/>
      <c r="E191" s="43"/>
      <c r="F191" s="43"/>
      <c r="G191" s="24">
        <v>0</v>
      </c>
      <c r="H191" s="19">
        <f>+G191*'Összesítő tábla'!$F$16</f>
        <v>0</v>
      </c>
      <c r="I191" s="139">
        <v>0</v>
      </c>
      <c r="J191" s="19">
        <f>+I191*'Összesítő tábla'!$F$16</f>
        <v>0</v>
      </c>
      <c r="K191" s="24">
        <v>0</v>
      </c>
      <c r="L191" s="19">
        <f>+K191*'Összesítő tábla'!$F$16</f>
        <v>0</v>
      </c>
      <c r="M191" s="138">
        <v>0</v>
      </c>
      <c r="N191" s="19">
        <f>+M191*'Összesítő tábla'!$F$16</f>
        <v>0</v>
      </c>
      <c r="O191" s="24">
        <v>0</v>
      </c>
      <c r="P191" s="19">
        <f>+O191*'Összesítő tábla'!$F$16</f>
        <v>0</v>
      </c>
      <c r="Q191" s="25"/>
      <c r="R191" s="26"/>
      <c r="S191" s="105" t="str">
        <f>IF(K191*'Összesítő tábla'!$F$16=0,"",(IF(K191*'Összesítő tábla'!$F$16&gt;500000,"igen","nem")))</f>
        <v/>
      </c>
    </row>
    <row r="192" spans="1:19" ht="14.4" x14ac:dyDescent="0.25">
      <c r="A192" s="42"/>
      <c r="B192" s="23"/>
      <c r="C192" s="43"/>
      <c r="D192" s="43"/>
      <c r="E192" s="43"/>
      <c r="F192" s="43"/>
      <c r="G192" s="24">
        <v>0</v>
      </c>
      <c r="H192" s="19">
        <f>+G192*'Összesítő tábla'!$F$16</f>
        <v>0</v>
      </c>
      <c r="I192" s="139">
        <v>0</v>
      </c>
      <c r="J192" s="19">
        <f>+I192*'Összesítő tábla'!$F$16</f>
        <v>0</v>
      </c>
      <c r="K192" s="24">
        <v>0</v>
      </c>
      <c r="L192" s="19">
        <f>+K192*'Összesítő tábla'!$F$16</f>
        <v>0</v>
      </c>
      <c r="M192" s="138">
        <v>0</v>
      </c>
      <c r="N192" s="19">
        <f>+M192*'Összesítő tábla'!$F$16</f>
        <v>0</v>
      </c>
      <c r="O192" s="24">
        <v>0</v>
      </c>
      <c r="P192" s="19">
        <f>+O192*'Összesítő tábla'!$F$16</f>
        <v>0</v>
      </c>
      <c r="Q192" s="25"/>
      <c r="R192" s="26"/>
      <c r="S192" s="105" t="str">
        <f>IF(K192*'Összesítő tábla'!$F$16=0,"",(IF(K192*'Összesítő tábla'!$F$16&gt;500000,"igen","nem")))</f>
        <v/>
      </c>
    </row>
    <row r="193" spans="1:19" ht="14.4" x14ac:dyDescent="0.25">
      <c r="A193" s="42"/>
      <c r="B193" s="23"/>
      <c r="C193" s="43"/>
      <c r="D193" s="43"/>
      <c r="E193" s="43"/>
      <c r="F193" s="43"/>
      <c r="G193" s="24">
        <v>0</v>
      </c>
      <c r="H193" s="19">
        <f>+G193*'Összesítő tábla'!$F$16</f>
        <v>0</v>
      </c>
      <c r="I193" s="139">
        <v>0</v>
      </c>
      <c r="J193" s="19">
        <f>+I193*'Összesítő tábla'!$F$16</f>
        <v>0</v>
      </c>
      <c r="K193" s="24">
        <v>0</v>
      </c>
      <c r="L193" s="19">
        <f>+K193*'Összesítő tábla'!$F$16</f>
        <v>0</v>
      </c>
      <c r="M193" s="138">
        <v>0</v>
      </c>
      <c r="N193" s="19">
        <f>+M193*'Összesítő tábla'!$F$16</f>
        <v>0</v>
      </c>
      <c r="O193" s="24">
        <v>0</v>
      </c>
      <c r="P193" s="19">
        <f>+O193*'Összesítő tábla'!$F$16</f>
        <v>0</v>
      </c>
      <c r="Q193" s="25"/>
      <c r="R193" s="26"/>
      <c r="S193" s="105" t="str">
        <f>IF(K193*'Összesítő tábla'!$F$16=0,"",(IF(K193*'Összesítő tábla'!$F$16&gt;500000,"igen","nem")))</f>
        <v/>
      </c>
    </row>
    <row r="194" spans="1:19" ht="14.4" x14ac:dyDescent="0.25">
      <c r="A194" s="42"/>
      <c r="B194" s="23"/>
      <c r="C194" s="43"/>
      <c r="D194" s="43"/>
      <c r="E194" s="43"/>
      <c r="F194" s="43"/>
      <c r="G194" s="24">
        <v>0</v>
      </c>
      <c r="H194" s="19">
        <f>+G194*'Összesítő tábla'!$F$16</f>
        <v>0</v>
      </c>
      <c r="I194" s="139">
        <v>0</v>
      </c>
      <c r="J194" s="19">
        <f>+I194*'Összesítő tábla'!$F$16</f>
        <v>0</v>
      </c>
      <c r="K194" s="24">
        <v>0</v>
      </c>
      <c r="L194" s="19">
        <f>+K194*'Összesítő tábla'!$F$16</f>
        <v>0</v>
      </c>
      <c r="M194" s="138">
        <v>0</v>
      </c>
      <c r="N194" s="19">
        <f>+M194*'Összesítő tábla'!$F$16</f>
        <v>0</v>
      </c>
      <c r="O194" s="24">
        <v>0</v>
      </c>
      <c r="P194" s="19">
        <f>+O194*'Összesítő tábla'!$F$16</f>
        <v>0</v>
      </c>
      <c r="Q194" s="25"/>
      <c r="R194" s="26"/>
      <c r="S194" s="105" t="str">
        <f>IF(K194*'Összesítő tábla'!$F$16=0,"",(IF(K194*'Összesítő tábla'!$F$16&gt;500000,"igen","nem")))</f>
        <v/>
      </c>
    </row>
    <row r="195" spans="1:19" ht="14.4" x14ac:dyDescent="0.25">
      <c r="A195" s="42"/>
      <c r="B195" s="23"/>
      <c r="C195" s="43"/>
      <c r="D195" s="43"/>
      <c r="E195" s="43"/>
      <c r="F195" s="43"/>
      <c r="G195" s="24">
        <v>0</v>
      </c>
      <c r="H195" s="19">
        <f>+G195*'Összesítő tábla'!$F$16</f>
        <v>0</v>
      </c>
      <c r="I195" s="139">
        <v>0</v>
      </c>
      <c r="J195" s="19">
        <f>+I195*'Összesítő tábla'!$F$16</f>
        <v>0</v>
      </c>
      <c r="K195" s="24">
        <v>0</v>
      </c>
      <c r="L195" s="19">
        <f>+K195*'Összesítő tábla'!$F$16</f>
        <v>0</v>
      </c>
      <c r="M195" s="138">
        <v>0</v>
      </c>
      <c r="N195" s="19">
        <f>+M195*'Összesítő tábla'!$F$16</f>
        <v>0</v>
      </c>
      <c r="O195" s="24">
        <v>0</v>
      </c>
      <c r="P195" s="19">
        <f>+O195*'Összesítő tábla'!$F$16</f>
        <v>0</v>
      </c>
      <c r="Q195" s="25"/>
      <c r="R195" s="26"/>
      <c r="S195" s="105" t="str">
        <f>IF(K195*'Összesítő tábla'!$F$16=0,"",(IF(K195*'Összesítő tábla'!$F$16&gt;500000,"igen","nem")))</f>
        <v/>
      </c>
    </row>
    <row r="196" spans="1:19" ht="14.4" x14ac:dyDescent="0.25">
      <c r="A196" s="42"/>
      <c r="B196" s="23"/>
      <c r="C196" s="43"/>
      <c r="D196" s="43"/>
      <c r="E196" s="43"/>
      <c r="F196" s="43"/>
      <c r="G196" s="24">
        <v>0</v>
      </c>
      <c r="H196" s="19">
        <f>+G196*'Összesítő tábla'!$F$16</f>
        <v>0</v>
      </c>
      <c r="I196" s="139">
        <v>0</v>
      </c>
      <c r="J196" s="19">
        <f>+I196*'Összesítő tábla'!$F$16</f>
        <v>0</v>
      </c>
      <c r="K196" s="24">
        <v>0</v>
      </c>
      <c r="L196" s="19">
        <f>+K196*'Összesítő tábla'!$F$16</f>
        <v>0</v>
      </c>
      <c r="M196" s="138">
        <v>0</v>
      </c>
      <c r="N196" s="19">
        <f>+M196*'Összesítő tábla'!$F$16</f>
        <v>0</v>
      </c>
      <c r="O196" s="24">
        <v>0</v>
      </c>
      <c r="P196" s="19">
        <f>+O196*'Összesítő tábla'!$F$16</f>
        <v>0</v>
      </c>
      <c r="Q196" s="25"/>
      <c r="R196" s="26"/>
      <c r="S196" s="105" t="str">
        <f>IF(K196*'Összesítő tábla'!$F$16=0,"",(IF(K196*'Összesítő tábla'!$F$16&gt;500000,"igen","nem")))</f>
        <v/>
      </c>
    </row>
    <row r="197" spans="1:19" ht="14.4" x14ac:dyDescent="0.25">
      <c r="A197" s="42"/>
      <c r="B197" s="23"/>
      <c r="C197" s="43"/>
      <c r="D197" s="43"/>
      <c r="E197" s="43"/>
      <c r="F197" s="43"/>
      <c r="G197" s="24">
        <v>0</v>
      </c>
      <c r="H197" s="19">
        <f>+G197*'Összesítő tábla'!$F$16</f>
        <v>0</v>
      </c>
      <c r="I197" s="139">
        <v>0</v>
      </c>
      <c r="J197" s="19">
        <f>+I197*'Összesítő tábla'!$F$16</f>
        <v>0</v>
      </c>
      <c r="K197" s="24">
        <v>0</v>
      </c>
      <c r="L197" s="19">
        <f>+K197*'Összesítő tábla'!$F$16</f>
        <v>0</v>
      </c>
      <c r="M197" s="138">
        <v>0</v>
      </c>
      <c r="N197" s="19">
        <f>+M197*'Összesítő tábla'!$F$16</f>
        <v>0</v>
      </c>
      <c r="O197" s="24">
        <v>0</v>
      </c>
      <c r="P197" s="19">
        <f>+O197*'Összesítő tábla'!$F$16</f>
        <v>0</v>
      </c>
      <c r="Q197" s="25"/>
      <c r="R197" s="26"/>
      <c r="S197" s="105" t="str">
        <f>IF(K197*'Összesítő tábla'!$F$16=0,"",(IF(K197*'Összesítő tábla'!$F$16&gt;500000,"igen","nem")))</f>
        <v/>
      </c>
    </row>
    <row r="198" spans="1:19" ht="14.4" x14ac:dyDescent="0.25">
      <c r="A198" s="42"/>
      <c r="B198" s="23"/>
      <c r="C198" s="43"/>
      <c r="D198" s="43"/>
      <c r="E198" s="43"/>
      <c r="F198" s="43"/>
      <c r="G198" s="24">
        <v>0</v>
      </c>
      <c r="H198" s="19">
        <f>+G198*'Összesítő tábla'!$F$16</f>
        <v>0</v>
      </c>
      <c r="I198" s="139">
        <v>0</v>
      </c>
      <c r="J198" s="19">
        <f>+I198*'Összesítő tábla'!$F$16</f>
        <v>0</v>
      </c>
      <c r="K198" s="24">
        <v>0</v>
      </c>
      <c r="L198" s="19">
        <f>+K198*'Összesítő tábla'!$F$16</f>
        <v>0</v>
      </c>
      <c r="M198" s="138">
        <v>0</v>
      </c>
      <c r="N198" s="19">
        <f>+M198*'Összesítő tábla'!$F$16</f>
        <v>0</v>
      </c>
      <c r="O198" s="24">
        <v>0</v>
      </c>
      <c r="P198" s="19">
        <f>+O198*'Összesítő tábla'!$F$16</f>
        <v>0</v>
      </c>
      <c r="Q198" s="25"/>
      <c r="R198" s="26"/>
      <c r="S198" s="105" t="str">
        <f>IF(K198*'Összesítő tábla'!$F$16=0,"",(IF(K198*'Összesítő tábla'!$F$16&gt;500000,"igen","nem")))</f>
        <v/>
      </c>
    </row>
    <row r="199" spans="1:19" ht="14.4" x14ac:dyDescent="0.25">
      <c r="A199" s="42"/>
      <c r="B199" s="23"/>
      <c r="C199" s="43"/>
      <c r="D199" s="43"/>
      <c r="E199" s="43"/>
      <c r="F199" s="43"/>
      <c r="G199" s="24">
        <v>0</v>
      </c>
      <c r="H199" s="19">
        <f>+G199*'Összesítő tábla'!$F$16</f>
        <v>0</v>
      </c>
      <c r="I199" s="139">
        <v>0</v>
      </c>
      <c r="J199" s="19">
        <f>+I199*'Összesítő tábla'!$F$16</f>
        <v>0</v>
      </c>
      <c r="K199" s="24">
        <v>0</v>
      </c>
      <c r="L199" s="19">
        <f>+K199*'Összesítő tábla'!$F$16</f>
        <v>0</v>
      </c>
      <c r="M199" s="138">
        <v>0</v>
      </c>
      <c r="N199" s="19">
        <f>+M199*'Összesítő tábla'!$F$16</f>
        <v>0</v>
      </c>
      <c r="O199" s="24">
        <v>0</v>
      </c>
      <c r="P199" s="19">
        <f>+O199*'Összesítő tábla'!$F$16</f>
        <v>0</v>
      </c>
      <c r="Q199" s="25"/>
      <c r="R199" s="26"/>
      <c r="S199" s="105" t="str">
        <f>IF(K199*'Összesítő tábla'!$F$16=0,"",(IF(K199*'Összesítő tábla'!$F$16&gt;500000,"igen","nem")))</f>
        <v/>
      </c>
    </row>
    <row r="200" spans="1:19" ht="14.4" x14ac:dyDescent="0.25">
      <c r="A200" s="42"/>
      <c r="B200" s="23"/>
      <c r="C200" s="43"/>
      <c r="D200" s="43"/>
      <c r="E200" s="43"/>
      <c r="F200" s="43"/>
      <c r="G200" s="24">
        <v>0</v>
      </c>
      <c r="H200" s="19">
        <f>+G200*'Összesítő tábla'!$F$16</f>
        <v>0</v>
      </c>
      <c r="I200" s="139">
        <v>0</v>
      </c>
      <c r="J200" s="19">
        <f>+I200*'Összesítő tábla'!$F$16</f>
        <v>0</v>
      </c>
      <c r="K200" s="24">
        <v>0</v>
      </c>
      <c r="L200" s="19">
        <f>+K200*'Összesítő tábla'!$F$16</f>
        <v>0</v>
      </c>
      <c r="M200" s="138">
        <v>0</v>
      </c>
      <c r="N200" s="19">
        <f>+M200*'Összesítő tábla'!$F$16</f>
        <v>0</v>
      </c>
      <c r="O200" s="24">
        <v>0</v>
      </c>
      <c r="P200" s="19">
        <f>+O200*'Összesítő tábla'!$F$16</f>
        <v>0</v>
      </c>
      <c r="Q200" s="25"/>
      <c r="R200" s="26"/>
      <c r="S200" s="105" t="str">
        <f>IF(K200*'Összesítő tábla'!$F$16=0,"",(IF(K200*'Összesítő tábla'!$F$16&gt;500000,"igen","nem")))</f>
        <v/>
      </c>
    </row>
  </sheetData>
  <sheetProtection algorithmName="SHA-512" hashValue="+sZFqVfjYajuH602S+EWZuZiG5TD+0ssL1hisL+fqTSPEdwS/9SBNQHIXdTr3Ci+dXJC6OFl8Qvw3QI6o+QRQg==" saltValue="vR5ufUFh/XKv4WwuNxOKOg==" spinCount="100000" sheet="1" formatCells="0" formatRows="0" insertRows="0" selectLockedCells="1"/>
  <protectedRanges>
    <protectedRange password="CE88" sqref="P1:P1048576 S1:S1048576 H1:J1048576 L1:N1048576" name="Tartomány1"/>
  </protectedRanges>
  <mergeCells count="16">
    <mergeCell ref="Q6:Q7"/>
    <mergeCell ref="R6:R7"/>
    <mergeCell ref="S6:S7"/>
    <mergeCell ref="A2:B2"/>
    <mergeCell ref="A3:B3"/>
    <mergeCell ref="A4:B4"/>
    <mergeCell ref="C2:S2"/>
    <mergeCell ref="C3:S3"/>
    <mergeCell ref="C4:S4"/>
    <mergeCell ref="B6:B7"/>
    <mergeCell ref="E6:E7"/>
    <mergeCell ref="F6:F7"/>
    <mergeCell ref="A6:A7"/>
    <mergeCell ref="O6:P6"/>
    <mergeCell ref="C6:D6"/>
    <mergeCell ref="G6:L6"/>
  </mergeCells>
  <phoneticPr fontId="21" type="noConversion"/>
  <dataValidations count="1">
    <dataValidation type="list" allowBlank="1" showInputMessage="1" showErrorMessage="1" sqref="B8:B200" xr:uid="{EB3CC40D-62F6-4548-8AE0-70B059968A43}">
      <formula1>$V$9:$V$14</formula1>
    </dataValidation>
  </dataValidations>
  <printOptions horizontalCentered="1" verticalCentered="1"/>
  <pageMargins left="0.39370078740157483" right="0.39370078740157483" top="0.39370078740157483" bottom="0.35433070866141736" header="0.31496062992125984" footer="0.31496062992125984"/>
  <pageSetup paperSize="9" scale="45" orientation="landscape" errors="blank" r:id="rId1"/>
  <headerFooter alignWithMargins="0">
    <oddFooter>&amp;LDátum:&amp;C&amp;P&amp;RAláírás,pecsét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00"/>
  <sheetViews>
    <sheetView zoomScale="70" zoomScaleNormal="70" zoomScaleSheetLayoutView="70" zoomScalePageLayoutView="90" workbookViewId="0">
      <pane ySplit="7" topLeftCell="A8" activePane="bottomLeft" state="frozen"/>
      <selection pane="bottomLeft" activeCell="B8" sqref="B8"/>
    </sheetView>
  </sheetViews>
  <sheetFormatPr defaultColWidth="9.109375" defaultRowHeight="14.4" x14ac:dyDescent="0.25"/>
  <cols>
    <col min="1" max="1" width="7.5546875" style="45" customWidth="1"/>
    <col min="2" max="2" width="32.109375" style="45" customWidth="1"/>
    <col min="3" max="3" width="12.6640625" style="45" customWidth="1"/>
    <col min="4" max="5" width="29.109375" style="45" customWidth="1"/>
    <col min="6" max="6" width="29.44140625" style="45" customWidth="1"/>
    <col min="7" max="8" width="18" style="45" customWidth="1"/>
    <col min="9" max="9" width="14.44140625" style="48" customWidth="1"/>
    <col min="10" max="10" width="14.44140625" style="45" customWidth="1"/>
    <col min="11" max="11" width="17.109375" style="49" customWidth="1"/>
    <col min="12" max="12" width="13.6640625" style="50" customWidth="1"/>
    <col min="13" max="13" width="14.109375" style="51" customWidth="1"/>
    <col min="14" max="14" width="9.109375" style="45"/>
    <col min="15" max="15" width="9.109375" style="45" customWidth="1"/>
    <col min="16" max="16" width="9.109375" style="45" hidden="1" customWidth="1"/>
    <col min="17" max="17" width="47.5546875" style="45" hidden="1" customWidth="1"/>
    <col min="18" max="16384" width="9.109375" style="45"/>
  </cols>
  <sheetData>
    <row r="1" spans="1:17" ht="54.6" customHeight="1" thickBot="1" x14ac:dyDescent="0.3">
      <c r="A1" s="1"/>
      <c r="B1" s="1"/>
      <c r="C1" s="1"/>
      <c r="D1" s="1"/>
      <c r="E1" s="1"/>
      <c r="F1" s="1"/>
      <c r="G1" s="1"/>
      <c r="H1" s="1"/>
      <c r="I1" s="2"/>
      <c r="J1" s="1"/>
      <c r="K1" s="4"/>
      <c r="L1" s="20"/>
      <c r="M1" s="44"/>
    </row>
    <row r="2" spans="1:17" ht="21" customHeight="1" x14ac:dyDescent="0.25">
      <c r="A2" s="204" t="s">
        <v>15</v>
      </c>
      <c r="B2" s="205"/>
      <c r="C2" s="210">
        <f>'Összesítő tábla'!C6:E6</f>
        <v>0</v>
      </c>
      <c r="D2" s="211"/>
      <c r="E2" s="211"/>
      <c r="F2" s="211"/>
      <c r="G2" s="211"/>
      <c r="H2" s="211"/>
      <c r="I2" s="211"/>
      <c r="J2" s="211"/>
      <c r="K2" s="212"/>
      <c r="L2" s="212"/>
      <c r="M2" s="213"/>
    </row>
    <row r="3" spans="1:17" ht="21.6" customHeight="1" x14ac:dyDescent="0.25">
      <c r="A3" s="206" t="s">
        <v>6</v>
      </c>
      <c r="B3" s="207"/>
      <c r="C3" s="214">
        <f>'Összesítő tábla'!C5:D5</f>
        <v>0</v>
      </c>
      <c r="D3" s="214"/>
      <c r="E3" s="214"/>
      <c r="F3" s="214"/>
      <c r="G3" s="214"/>
      <c r="H3" s="214"/>
      <c r="I3" s="214"/>
      <c r="J3" s="214"/>
      <c r="K3" s="215"/>
      <c r="L3" s="215"/>
      <c r="M3" s="216"/>
    </row>
    <row r="4" spans="1:17" ht="21.6" customHeight="1" thickBot="1" x14ac:dyDescent="0.3">
      <c r="A4" s="208" t="s">
        <v>99</v>
      </c>
      <c r="B4" s="209"/>
      <c r="C4" s="217">
        <f>'Összesítő tábla'!C7:E7</f>
        <v>0</v>
      </c>
      <c r="D4" s="217"/>
      <c r="E4" s="217"/>
      <c r="F4" s="217"/>
      <c r="G4" s="217"/>
      <c r="H4" s="217"/>
      <c r="I4" s="217"/>
      <c r="J4" s="217"/>
      <c r="K4" s="218"/>
      <c r="L4" s="218"/>
      <c r="M4" s="219"/>
    </row>
    <row r="5" spans="1:17" x14ac:dyDescent="0.25">
      <c r="A5" s="124"/>
      <c r="B5" s="124"/>
      <c r="C5" s="124"/>
      <c r="D5" s="124"/>
      <c r="E5" s="124"/>
      <c r="F5" s="124"/>
      <c r="G5" s="124"/>
      <c r="H5" s="124"/>
      <c r="I5" s="125"/>
      <c r="J5" s="126"/>
      <c r="K5" s="127"/>
      <c r="L5" s="128"/>
      <c r="M5" s="129"/>
    </row>
    <row r="6" spans="1:17" ht="97.5" customHeight="1" x14ac:dyDescent="0.25">
      <c r="A6" s="228" t="s">
        <v>0</v>
      </c>
      <c r="B6" s="229" t="s">
        <v>1</v>
      </c>
      <c r="C6" s="226" t="s">
        <v>26</v>
      </c>
      <c r="D6" s="226" t="s">
        <v>30</v>
      </c>
      <c r="E6" s="225" t="s">
        <v>192</v>
      </c>
      <c r="F6" s="226" t="s">
        <v>31</v>
      </c>
      <c r="G6" s="226" t="s">
        <v>36</v>
      </c>
      <c r="H6" s="225" t="s">
        <v>98</v>
      </c>
      <c r="I6" s="227" t="s">
        <v>37</v>
      </c>
      <c r="J6" s="226"/>
      <c r="K6" s="230" t="s">
        <v>33</v>
      </c>
      <c r="L6" s="201" t="s">
        <v>34</v>
      </c>
      <c r="M6" s="221" t="s">
        <v>35</v>
      </c>
    </row>
    <row r="7" spans="1:17" ht="37.5" customHeight="1" x14ac:dyDescent="0.25">
      <c r="A7" s="228"/>
      <c r="B7" s="229"/>
      <c r="C7" s="226"/>
      <c r="D7" s="226"/>
      <c r="E7" s="225"/>
      <c r="F7" s="226"/>
      <c r="G7" s="226"/>
      <c r="H7" s="226"/>
      <c r="I7" s="130" t="s">
        <v>24</v>
      </c>
      <c r="J7" s="131" t="s">
        <v>25</v>
      </c>
      <c r="K7" s="230"/>
      <c r="L7" s="201"/>
      <c r="M7" s="221"/>
    </row>
    <row r="8" spans="1:17" ht="28.8" x14ac:dyDescent="0.25">
      <c r="A8" s="52"/>
      <c r="B8" s="53" t="s">
        <v>208</v>
      </c>
      <c r="C8" s="122"/>
      <c r="D8" s="55"/>
      <c r="E8" s="56"/>
      <c r="F8" s="122"/>
      <c r="G8" s="56"/>
      <c r="H8" s="57">
        <v>1</v>
      </c>
      <c r="I8" s="58">
        <v>1</v>
      </c>
      <c r="J8" s="19">
        <f>I8*'Összesítő tábla'!$F$16</f>
        <v>0</v>
      </c>
      <c r="K8" s="59"/>
      <c r="L8" s="122"/>
      <c r="M8" s="46" t="str">
        <f>IF(H8*'Összesítő tábla'!$F$16=0,"",(IF(H8*'Összesítő tábla'!$F$16&gt;500000,"igen","nem")))</f>
        <v/>
      </c>
    </row>
    <row r="9" spans="1:17" ht="15.6" customHeight="1" x14ac:dyDescent="0.25">
      <c r="A9" s="52"/>
      <c r="B9" s="53"/>
      <c r="C9" s="54"/>
      <c r="D9" s="55"/>
      <c r="E9" s="56"/>
      <c r="F9" s="54"/>
      <c r="G9" s="56"/>
      <c r="H9" s="57">
        <v>0</v>
      </c>
      <c r="I9" s="58">
        <v>0</v>
      </c>
      <c r="J9" s="19">
        <f>I9*'Összesítő tábla'!$F$16</f>
        <v>0</v>
      </c>
      <c r="K9" s="59"/>
      <c r="L9" s="54"/>
      <c r="M9" s="46" t="str">
        <f>IF(H9*'Összesítő tábla'!$F$16=0,"",(IF(H9*'Összesítő tábla'!$F$16&gt;500000,"igen","nem")))</f>
        <v/>
      </c>
    </row>
    <row r="10" spans="1:17" x14ac:dyDescent="0.25">
      <c r="A10" s="52"/>
      <c r="B10" s="53"/>
      <c r="C10" s="54"/>
      <c r="D10" s="55"/>
      <c r="E10" s="56"/>
      <c r="F10" s="54"/>
      <c r="G10" s="56"/>
      <c r="H10" s="57">
        <v>0</v>
      </c>
      <c r="I10" s="58">
        <v>0</v>
      </c>
      <c r="J10" s="19">
        <f>I10*'Összesítő tábla'!$F$16</f>
        <v>0</v>
      </c>
      <c r="K10" s="59"/>
      <c r="L10" s="54"/>
      <c r="M10" s="46" t="str">
        <f>IF(H10*'Összesítő tábla'!$F$16=0,"",(IF(H10*'Összesítő tábla'!$F$16&gt;500000,"igen","nem")))</f>
        <v/>
      </c>
    </row>
    <row r="11" spans="1:17" x14ac:dyDescent="0.25">
      <c r="A11" s="52"/>
      <c r="B11" s="53"/>
      <c r="C11" s="54"/>
      <c r="D11" s="55"/>
      <c r="E11" s="56"/>
      <c r="F11" s="54"/>
      <c r="G11" s="56"/>
      <c r="H11" s="57">
        <v>0</v>
      </c>
      <c r="I11" s="58">
        <v>0</v>
      </c>
      <c r="J11" s="19">
        <f>I11*'Összesítő tábla'!$F$16</f>
        <v>0</v>
      </c>
      <c r="K11" s="59"/>
      <c r="L11" s="54"/>
      <c r="M11" s="46" t="str">
        <f>IF(H11*'Összesítő tábla'!$F$16=0,"",(IF(H11*'Összesítő tábla'!$F$16&gt;500000,"igen","nem")))</f>
        <v/>
      </c>
      <c r="Q11" s="47"/>
    </row>
    <row r="12" spans="1:17" x14ac:dyDescent="0.25">
      <c r="A12" s="52"/>
      <c r="B12" s="53"/>
      <c r="C12" s="54"/>
      <c r="D12" s="55"/>
      <c r="E12" s="56"/>
      <c r="F12" s="54"/>
      <c r="G12" s="56"/>
      <c r="H12" s="57">
        <v>0</v>
      </c>
      <c r="I12" s="58">
        <v>0</v>
      </c>
      <c r="J12" s="19">
        <f>I12*'Összesítő tábla'!$F$16</f>
        <v>0</v>
      </c>
      <c r="K12" s="59"/>
      <c r="L12" s="54"/>
      <c r="M12" s="46" t="str">
        <f>IF(H12*'Összesítő tábla'!$F$16=0,"",(IF(H12*'Összesítő tábla'!$F$16&gt;500000,"igen","nem")))</f>
        <v/>
      </c>
      <c r="Q12" s="47" t="s">
        <v>208</v>
      </c>
    </row>
    <row r="13" spans="1:17" ht="19.2" customHeight="1" x14ac:dyDescent="0.25">
      <c r="A13" s="52"/>
      <c r="B13" s="53"/>
      <c r="C13" s="54"/>
      <c r="D13" s="55"/>
      <c r="E13" s="56"/>
      <c r="F13" s="54"/>
      <c r="G13" s="56"/>
      <c r="H13" s="57">
        <v>0</v>
      </c>
      <c r="I13" s="58">
        <v>0</v>
      </c>
      <c r="J13" s="19">
        <f>I13*'Összesítő tábla'!$F$16</f>
        <v>0</v>
      </c>
      <c r="K13" s="59"/>
      <c r="L13" s="54"/>
      <c r="M13" s="46" t="str">
        <f>IF(H13*'Összesítő tábla'!$F$16=0,"",(IF(H13*'Összesítő tábla'!$F$16&gt;500000,"igen","nem")))</f>
        <v/>
      </c>
      <c r="Q13" s="45" t="s">
        <v>260</v>
      </c>
    </row>
    <row r="14" spans="1:17" x14ac:dyDescent="0.25">
      <c r="A14" s="52"/>
      <c r="B14" s="53"/>
      <c r="C14" s="54"/>
      <c r="D14" s="55"/>
      <c r="E14" s="56"/>
      <c r="F14" s="54"/>
      <c r="G14" s="56"/>
      <c r="H14" s="57">
        <v>0</v>
      </c>
      <c r="I14" s="58">
        <v>0</v>
      </c>
      <c r="J14" s="19">
        <f>I14*'Összesítő tábla'!$F$16</f>
        <v>0</v>
      </c>
      <c r="K14" s="59"/>
      <c r="L14" s="54"/>
      <c r="M14" s="46" t="str">
        <f>IF(H14*'Összesítő tábla'!$F$16=0,"",(IF(H14*'Összesítő tábla'!$F$16&gt;500000,"igen","nem")))</f>
        <v/>
      </c>
      <c r="Q14" s="47" t="s">
        <v>102</v>
      </c>
    </row>
    <row r="15" spans="1:17" x14ac:dyDescent="0.25">
      <c r="A15" s="52"/>
      <c r="B15" s="53"/>
      <c r="C15" s="54"/>
      <c r="D15" s="55"/>
      <c r="E15" s="56"/>
      <c r="F15" s="54"/>
      <c r="G15" s="56"/>
      <c r="H15" s="57">
        <v>0</v>
      </c>
      <c r="I15" s="58">
        <v>0</v>
      </c>
      <c r="J15" s="19">
        <f>I15*'Összesítő tábla'!$F$16</f>
        <v>0</v>
      </c>
      <c r="K15" s="59"/>
      <c r="L15" s="54"/>
      <c r="M15" s="46" t="str">
        <f>IF(H15*'Összesítő tábla'!$F$16=0,"",(IF(H15*'Összesítő tábla'!$F$16&gt;500000,"igen","nem")))</f>
        <v/>
      </c>
      <c r="Q15" s="47" t="s">
        <v>211</v>
      </c>
    </row>
    <row r="16" spans="1:17" x14ac:dyDescent="0.25">
      <c r="A16" s="52"/>
      <c r="B16" s="53"/>
      <c r="C16" s="54"/>
      <c r="D16" s="55"/>
      <c r="E16" s="56"/>
      <c r="F16" s="54"/>
      <c r="G16" s="56"/>
      <c r="H16" s="57">
        <v>0</v>
      </c>
      <c r="I16" s="58">
        <v>0</v>
      </c>
      <c r="J16" s="19">
        <f>I16*'Összesítő tábla'!$F$16</f>
        <v>0</v>
      </c>
      <c r="K16" s="59"/>
      <c r="L16" s="54"/>
      <c r="M16" s="46" t="str">
        <f>IF(H16*'Összesítő tábla'!$F$16=0,"",(IF(H16*'Összesítő tábla'!$F$16&gt;500000,"igen","nem")))</f>
        <v/>
      </c>
      <c r="Q16" s="107" t="s">
        <v>214</v>
      </c>
    </row>
    <row r="17" spans="1:17" x14ac:dyDescent="0.25">
      <c r="A17" s="52"/>
      <c r="B17" s="53"/>
      <c r="C17" s="54"/>
      <c r="D17" s="55"/>
      <c r="E17" s="56"/>
      <c r="F17" s="54"/>
      <c r="G17" s="56"/>
      <c r="H17" s="57">
        <v>0</v>
      </c>
      <c r="I17" s="58">
        <v>0</v>
      </c>
      <c r="J17" s="19">
        <f>I17*'Összesítő tábla'!$F$16</f>
        <v>0</v>
      </c>
      <c r="K17" s="59"/>
      <c r="L17" s="54"/>
      <c r="M17" s="46" t="str">
        <f>IF(H17*'Összesítő tábla'!$F$16=0,"",(IF(H17*'Összesítő tábla'!$F$16&gt;500000,"igen","nem")))</f>
        <v/>
      </c>
      <c r="Q17" s="47" t="s">
        <v>133</v>
      </c>
    </row>
    <row r="18" spans="1:17" ht="12" customHeight="1" x14ac:dyDescent="0.25">
      <c r="A18" s="52"/>
      <c r="B18" s="53"/>
      <c r="C18" s="54"/>
      <c r="D18" s="55"/>
      <c r="E18" s="56"/>
      <c r="F18" s="54"/>
      <c r="G18" s="56"/>
      <c r="H18" s="57">
        <v>0</v>
      </c>
      <c r="I18" s="58">
        <v>0</v>
      </c>
      <c r="J18" s="19">
        <f>I18*'Összesítő tábla'!$F$16</f>
        <v>0</v>
      </c>
      <c r="K18" s="59"/>
      <c r="L18" s="54"/>
      <c r="M18" s="46" t="str">
        <f>IF(H18*'Összesítő tábla'!$F$16=0,"",(IF(H18*'Összesítő tábla'!$F$16&gt;500000,"igen","nem")))</f>
        <v/>
      </c>
      <c r="Q18" s="45" t="s">
        <v>258</v>
      </c>
    </row>
    <row r="19" spans="1:17" x14ac:dyDescent="0.25">
      <c r="A19" s="52"/>
      <c r="B19" s="53"/>
      <c r="C19" s="54"/>
      <c r="D19" s="55"/>
      <c r="E19" s="56"/>
      <c r="F19" s="54"/>
      <c r="G19" s="56"/>
      <c r="H19" s="57">
        <v>0</v>
      </c>
      <c r="I19" s="58">
        <v>0</v>
      </c>
      <c r="J19" s="19">
        <f>I19*'Összesítő tábla'!$F$16</f>
        <v>0</v>
      </c>
      <c r="K19" s="59"/>
      <c r="L19" s="54"/>
      <c r="M19" s="46" t="str">
        <f>IF(H19*'Összesítő tábla'!$F$16=0,"",(IF(H19*'Összesítő tábla'!$F$16&gt;500000,"igen","nem")))</f>
        <v/>
      </c>
      <c r="Q19" s="47" t="s">
        <v>103</v>
      </c>
    </row>
    <row r="20" spans="1:17" x14ac:dyDescent="0.25">
      <c r="A20" s="52"/>
      <c r="B20" s="53"/>
      <c r="C20" s="54"/>
      <c r="D20" s="55"/>
      <c r="E20" s="56"/>
      <c r="F20" s="54"/>
      <c r="G20" s="56"/>
      <c r="H20" s="57">
        <v>0</v>
      </c>
      <c r="I20" s="58">
        <v>0</v>
      </c>
      <c r="J20" s="19">
        <f>I20*'Összesítő tábla'!$F$16</f>
        <v>0</v>
      </c>
      <c r="K20" s="59"/>
      <c r="L20" s="54"/>
      <c r="M20" s="46" t="str">
        <f>IF(H20*'Összesítő tábla'!$F$16=0,"",(IF(H20*'Összesítő tábla'!$F$16&gt;500000,"igen","nem")))</f>
        <v/>
      </c>
      <c r="Q20" s="47" t="s">
        <v>104</v>
      </c>
    </row>
    <row r="21" spans="1:17" x14ac:dyDescent="0.25">
      <c r="A21" s="52"/>
      <c r="B21" s="53"/>
      <c r="C21" s="54"/>
      <c r="D21" s="55"/>
      <c r="E21" s="56"/>
      <c r="F21" s="54"/>
      <c r="G21" s="56"/>
      <c r="H21" s="57">
        <v>0</v>
      </c>
      <c r="I21" s="58">
        <v>0</v>
      </c>
      <c r="J21" s="19">
        <f>I21*'Összesítő tábla'!$F$16</f>
        <v>0</v>
      </c>
      <c r="K21" s="59"/>
      <c r="L21" s="54"/>
      <c r="M21" s="46" t="str">
        <f>IF(H21*'Összesítő tábla'!$F$16=0,"",(IF(H21*'Összesítő tábla'!$F$16&gt;500000,"igen","nem")))</f>
        <v/>
      </c>
      <c r="Q21" s="47" t="s">
        <v>209</v>
      </c>
    </row>
    <row r="22" spans="1:17" x14ac:dyDescent="0.25">
      <c r="A22" s="52"/>
      <c r="B22" s="53"/>
      <c r="C22" s="54"/>
      <c r="D22" s="55"/>
      <c r="E22" s="56"/>
      <c r="F22" s="54"/>
      <c r="G22" s="56"/>
      <c r="H22" s="57">
        <v>0</v>
      </c>
      <c r="I22" s="58">
        <v>0</v>
      </c>
      <c r="J22" s="19">
        <f>I22*'Összesítő tábla'!$F$16</f>
        <v>0</v>
      </c>
      <c r="K22" s="59"/>
      <c r="L22" s="54"/>
      <c r="M22" s="46" t="str">
        <f>IF(H22*'Összesítő tábla'!$F$16=0,"",(IF(H22*'Összesítő tábla'!$F$16&gt;500000,"igen","nem")))</f>
        <v/>
      </c>
      <c r="Q22" s="47" t="s">
        <v>105</v>
      </c>
    </row>
    <row r="23" spans="1:17" x14ac:dyDescent="0.25">
      <c r="A23" s="52"/>
      <c r="B23" s="53"/>
      <c r="C23" s="54"/>
      <c r="D23" s="55"/>
      <c r="E23" s="56"/>
      <c r="F23" s="122"/>
      <c r="G23" s="56"/>
      <c r="H23" s="57">
        <v>0</v>
      </c>
      <c r="I23" s="58">
        <v>0</v>
      </c>
      <c r="J23" s="19">
        <f>I23*'Összesítő tábla'!$F$16</f>
        <v>0</v>
      </c>
      <c r="K23" s="59"/>
      <c r="L23" s="54"/>
      <c r="M23" s="46" t="str">
        <f>IF(H23*'Összesítő tábla'!$F$16=0,"",(IF(H23*'Összesítő tábla'!$F$16&gt;500000,"igen","nem")))</f>
        <v/>
      </c>
      <c r="Q23" s="47" t="s">
        <v>106</v>
      </c>
    </row>
    <row r="24" spans="1:17" x14ac:dyDescent="0.25">
      <c r="A24" s="52"/>
      <c r="B24" s="53"/>
      <c r="C24" s="54"/>
      <c r="D24" s="55"/>
      <c r="E24" s="56"/>
      <c r="F24" s="54"/>
      <c r="G24" s="56"/>
      <c r="H24" s="57">
        <v>0</v>
      </c>
      <c r="I24" s="58">
        <v>0</v>
      </c>
      <c r="J24" s="19">
        <f>I24*'Összesítő tábla'!$F$16</f>
        <v>0</v>
      </c>
      <c r="K24" s="59"/>
      <c r="L24" s="54"/>
      <c r="M24" s="46" t="str">
        <f>IF(H24*'Összesítő tábla'!$F$16=0,"",(IF(H24*'Összesítő tábla'!$F$16&gt;500000,"igen","nem")))</f>
        <v/>
      </c>
      <c r="Q24" s="47" t="s">
        <v>210</v>
      </c>
    </row>
    <row r="25" spans="1:17" x14ac:dyDescent="0.25">
      <c r="A25" s="52"/>
      <c r="B25" s="53"/>
      <c r="C25" s="54"/>
      <c r="D25" s="55"/>
      <c r="E25" s="56"/>
      <c r="F25" s="54"/>
      <c r="G25" s="56"/>
      <c r="H25" s="57">
        <v>0</v>
      </c>
      <c r="I25" s="58">
        <v>0</v>
      </c>
      <c r="J25" s="19">
        <f>I25*'Összesítő tábla'!$F$16</f>
        <v>0</v>
      </c>
      <c r="K25" s="59"/>
      <c r="L25" s="54"/>
      <c r="M25" s="46" t="str">
        <f>IF(H25*'Összesítő tábla'!$F$16=0,"",(IF(H25*'Összesítő tábla'!$F$16&gt;500000,"igen","nem")))</f>
        <v/>
      </c>
      <c r="Q25" s="47" t="s">
        <v>14</v>
      </c>
    </row>
    <row r="26" spans="1:17" x14ac:dyDescent="0.25">
      <c r="A26" s="52"/>
      <c r="B26" s="53"/>
      <c r="C26" s="54"/>
      <c r="D26" s="55"/>
      <c r="E26" s="56"/>
      <c r="F26" s="54"/>
      <c r="G26" s="56"/>
      <c r="H26" s="57">
        <v>0</v>
      </c>
      <c r="I26" s="58">
        <v>0</v>
      </c>
      <c r="J26" s="19">
        <f>I26*'Összesítő tábla'!$F$16</f>
        <v>0</v>
      </c>
      <c r="K26" s="59"/>
      <c r="L26" s="54"/>
      <c r="M26" s="46" t="str">
        <f>IF(H26*'Összesítő tábla'!$F$16=0,"",(IF(H26*'Összesítő tábla'!$F$16&gt;500000,"igen","nem")))</f>
        <v/>
      </c>
      <c r="Q26" s="47" t="s">
        <v>212</v>
      </c>
    </row>
    <row r="27" spans="1:17" x14ac:dyDescent="0.25">
      <c r="A27" s="52"/>
      <c r="B27" s="53"/>
      <c r="C27" s="54"/>
      <c r="D27" s="55"/>
      <c r="E27" s="56"/>
      <c r="F27" s="54"/>
      <c r="G27" s="56"/>
      <c r="H27" s="57">
        <v>0</v>
      </c>
      <c r="I27" s="58">
        <v>0</v>
      </c>
      <c r="J27" s="19">
        <f>I27*'Összesítő tábla'!$F$16</f>
        <v>0</v>
      </c>
      <c r="K27" s="59"/>
      <c r="L27" s="54"/>
      <c r="M27" s="46" t="str">
        <f>IF(H27*'Összesítő tábla'!$F$16=0,"",(IF(H27*'Összesítő tábla'!$F$16&gt;500000,"igen","nem")))</f>
        <v/>
      </c>
      <c r="Q27" s="47" t="s">
        <v>4</v>
      </c>
    </row>
    <row r="28" spans="1:17" x14ac:dyDescent="0.25">
      <c r="A28" s="52"/>
      <c r="B28" s="53"/>
      <c r="C28" s="54"/>
      <c r="D28" s="55"/>
      <c r="E28" s="56"/>
      <c r="F28" s="54"/>
      <c r="G28" s="56"/>
      <c r="H28" s="57">
        <v>0</v>
      </c>
      <c r="I28" s="58">
        <v>0</v>
      </c>
      <c r="J28" s="19">
        <f>I28*'Összesítő tábla'!$F$16</f>
        <v>0</v>
      </c>
      <c r="K28" s="59"/>
      <c r="L28" s="54"/>
      <c r="M28" s="46" t="str">
        <f>IF(H28*'Összesítő tábla'!$F$16=0,"",(IF(H28*'Összesítő tábla'!$F$16&gt;500000,"igen","nem")))</f>
        <v/>
      </c>
      <c r="Q28" s="47" t="s">
        <v>213</v>
      </c>
    </row>
    <row r="29" spans="1:17" x14ac:dyDescent="0.25">
      <c r="A29" s="52"/>
      <c r="B29" s="53"/>
      <c r="C29" s="54"/>
      <c r="D29" s="55"/>
      <c r="E29" s="56"/>
      <c r="F29" s="54"/>
      <c r="G29" s="56"/>
      <c r="H29" s="57">
        <v>0</v>
      </c>
      <c r="I29" s="58">
        <v>0</v>
      </c>
      <c r="J29" s="19">
        <f>I29*'Összesítő tábla'!$F$16</f>
        <v>0</v>
      </c>
      <c r="K29" s="59"/>
      <c r="L29" s="54"/>
      <c r="M29" s="46" t="str">
        <f>IF(H29*'Összesítő tábla'!$F$16=0,"",(IF(H29*'Összesítő tábla'!$F$16&gt;500000,"igen","nem")))</f>
        <v/>
      </c>
      <c r="Q29" s="47" t="s">
        <v>225</v>
      </c>
    </row>
    <row r="30" spans="1:17" x14ac:dyDescent="0.25">
      <c r="A30" s="52"/>
      <c r="B30" s="53"/>
      <c r="C30" s="54"/>
      <c r="D30" s="55"/>
      <c r="E30" s="56"/>
      <c r="F30" s="54"/>
      <c r="G30" s="56"/>
      <c r="H30" s="57">
        <v>0</v>
      </c>
      <c r="I30" s="58">
        <v>0</v>
      </c>
      <c r="J30" s="19">
        <f>I30*'Összesítő tábla'!$F$16</f>
        <v>0</v>
      </c>
      <c r="K30" s="59"/>
      <c r="L30" s="54"/>
      <c r="M30" s="46" t="str">
        <f>IF(H30*'Összesítő tábla'!$F$16=0,"",(IF(H30*'Összesítő tábla'!$F$16&gt;500000,"igen","nem")))</f>
        <v/>
      </c>
      <c r="Q30" s="47" t="s">
        <v>215</v>
      </c>
    </row>
    <row r="31" spans="1:17" x14ac:dyDescent="0.25">
      <c r="A31" s="52"/>
      <c r="B31" s="53"/>
      <c r="C31" s="54"/>
      <c r="D31" s="55"/>
      <c r="E31" s="56"/>
      <c r="F31" s="54"/>
      <c r="G31" s="56"/>
      <c r="H31" s="57">
        <v>0</v>
      </c>
      <c r="I31" s="58">
        <v>0</v>
      </c>
      <c r="J31" s="19">
        <f>I31*'Összesítő tábla'!$F$16</f>
        <v>0</v>
      </c>
      <c r="K31" s="59"/>
      <c r="L31" s="54"/>
      <c r="M31" s="46" t="str">
        <f>IF(H31*'Összesítő tábla'!$F$16=0,"",(IF(H31*'Összesítő tábla'!$F$16&gt;500000,"igen","nem")))</f>
        <v/>
      </c>
      <c r="Q31" s="107" t="s">
        <v>216</v>
      </c>
    </row>
    <row r="32" spans="1:17" x14ac:dyDescent="0.25">
      <c r="A32" s="52"/>
      <c r="B32" s="53"/>
      <c r="C32" s="54"/>
      <c r="D32" s="55"/>
      <c r="E32" s="56"/>
      <c r="F32" s="54"/>
      <c r="G32" s="56"/>
      <c r="H32" s="57">
        <v>0</v>
      </c>
      <c r="I32" s="58">
        <v>0</v>
      </c>
      <c r="J32" s="19">
        <f>I32*'Összesítő tábla'!$F$16</f>
        <v>0</v>
      </c>
      <c r="K32" s="59"/>
      <c r="L32" s="54"/>
      <c r="M32" s="46" t="str">
        <f>IF(H32*'Összesítő tábla'!$F$16=0,"",(IF(H32*'Összesítő tábla'!$F$16&gt;500000,"igen","nem")))</f>
        <v/>
      </c>
      <c r="Q32" s="107" t="s">
        <v>217</v>
      </c>
    </row>
    <row r="33" spans="1:17" x14ac:dyDescent="0.25">
      <c r="A33" s="52"/>
      <c r="B33" s="53"/>
      <c r="C33" s="54"/>
      <c r="D33" s="55"/>
      <c r="E33" s="56"/>
      <c r="F33" s="54"/>
      <c r="G33" s="56"/>
      <c r="H33" s="57">
        <v>0</v>
      </c>
      <c r="I33" s="58">
        <v>0</v>
      </c>
      <c r="J33" s="19">
        <f>I33*'Összesítő tábla'!$F$16</f>
        <v>0</v>
      </c>
      <c r="K33" s="59"/>
      <c r="L33" s="54"/>
      <c r="M33" s="46" t="str">
        <f>IF(H33*'Összesítő tábla'!$F$16=0,"",(IF(H33*'Összesítő tábla'!$F$16&gt;500000,"igen","nem")))</f>
        <v/>
      </c>
      <c r="Q33" s="107" t="s">
        <v>130</v>
      </c>
    </row>
    <row r="34" spans="1:17" x14ac:dyDescent="0.25">
      <c r="A34" s="52"/>
      <c r="B34" s="53"/>
      <c r="C34" s="54"/>
      <c r="D34" s="55"/>
      <c r="E34" s="56"/>
      <c r="F34" s="54"/>
      <c r="G34" s="56"/>
      <c r="H34" s="57">
        <v>0</v>
      </c>
      <c r="I34" s="58">
        <v>0</v>
      </c>
      <c r="J34" s="19">
        <f>I34*'Összesítő tábla'!$F$16</f>
        <v>0</v>
      </c>
      <c r="K34" s="59"/>
      <c r="L34" s="54"/>
      <c r="M34" s="46" t="str">
        <f>IF(H34*'Összesítő tábla'!$F$16=0,"",(IF(H34*'Összesítő tábla'!$F$16&gt;500000,"igen","nem")))</f>
        <v/>
      </c>
    </row>
    <row r="35" spans="1:17" x14ac:dyDescent="0.25">
      <c r="A35" s="52"/>
      <c r="B35" s="53"/>
      <c r="C35" s="54"/>
      <c r="D35" s="55"/>
      <c r="E35" s="56"/>
      <c r="F35" s="54"/>
      <c r="G35" s="56"/>
      <c r="H35" s="57">
        <v>0</v>
      </c>
      <c r="I35" s="58">
        <v>0</v>
      </c>
      <c r="J35" s="19">
        <f>I35*'Összesítő tábla'!$F$16</f>
        <v>0</v>
      </c>
      <c r="K35" s="59"/>
      <c r="L35" s="54"/>
      <c r="M35" s="46" t="str">
        <f>IF(H35*'Összesítő tábla'!$F$16=0,"",(IF(H35*'Összesítő tábla'!$F$16&gt;500000,"igen","nem")))</f>
        <v/>
      </c>
    </row>
    <row r="36" spans="1:17" x14ac:dyDescent="0.25">
      <c r="A36" s="60"/>
      <c r="B36" s="53"/>
      <c r="C36" s="61"/>
      <c r="D36" s="61"/>
      <c r="E36" s="61"/>
      <c r="F36" s="62"/>
      <c r="G36" s="62"/>
      <c r="H36" s="57">
        <v>0</v>
      </c>
      <c r="I36" s="58">
        <v>0</v>
      </c>
      <c r="J36" s="19">
        <f>I36*'Összesítő tábla'!$F$16</f>
        <v>0</v>
      </c>
      <c r="K36" s="63"/>
      <c r="L36" s="64"/>
      <c r="M36" s="46" t="str">
        <f>IF(H36*'Összesítő tábla'!$F$16=0,"",(IF(H36*'Összesítő tábla'!$F$16&gt;500000,"igen","nem")))</f>
        <v/>
      </c>
    </row>
    <row r="37" spans="1:17" x14ac:dyDescent="0.25">
      <c r="A37" s="65"/>
      <c r="B37" s="53"/>
      <c r="C37" s="65"/>
      <c r="D37" s="65"/>
      <c r="E37" s="65"/>
      <c r="F37" s="65"/>
      <c r="G37" s="65"/>
      <c r="H37" s="57">
        <v>0</v>
      </c>
      <c r="I37" s="58">
        <v>0</v>
      </c>
      <c r="J37" s="19">
        <f>I37*'Összesítő tábla'!$F$16</f>
        <v>0</v>
      </c>
      <c r="K37" s="66"/>
      <c r="L37" s="67"/>
      <c r="M37" s="46" t="str">
        <f>IF(H37*'Összesítő tábla'!$F$16=0,"",(IF(H37*'Összesítő tábla'!$F$16&gt;500000,"igen","nem")))</f>
        <v/>
      </c>
    </row>
    <row r="38" spans="1:17" x14ac:dyDescent="0.25">
      <c r="A38" s="65"/>
      <c r="B38" s="53"/>
      <c r="C38" s="65"/>
      <c r="D38" s="65"/>
      <c r="E38" s="65"/>
      <c r="F38" s="65"/>
      <c r="G38" s="65"/>
      <c r="H38" s="57">
        <v>0</v>
      </c>
      <c r="I38" s="58">
        <v>0</v>
      </c>
      <c r="J38" s="19">
        <f>I38*'Összesítő tábla'!$F$16</f>
        <v>0</v>
      </c>
      <c r="K38" s="66"/>
      <c r="L38" s="67"/>
      <c r="M38" s="46" t="str">
        <f>IF(H38*'Összesítő tábla'!$F$16=0,"",(IF(H38*'Összesítő tábla'!$F$16&gt;500000,"igen","nem")))</f>
        <v/>
      </c>
    </row>
    <row r="39" spans="1:17" x14ac:dyDescent="0.25">
      <c r="A39" s="65"/>
      <c r="B39" s="53"/>
      <c r="C39" s="65"/>
      <c r="D39" s="65"/>
      <c r="E39" s="65"/>
      <c r="F39" s="65"/>
      <c r="G39" s="65"/>
      <c r="H39" s="57">
        <v>0</v>
      </c>
      <c r="I39" s="58">
        <v>0</v>
      </c>
      <c r="J39" s="19">
        <f>I39*'Összesítő tábla'!$F$16</f>
        <v>0</v>
      </c>
      <c r="K39" s="66"/>
      <c r="L39" s="67"/>
      <c r="M39" s="46" t="str">
        <f>IF(H39*'Összesítő tábla'!$F$16=0,"",(IF(H39*'Összesítő tábla'!$F$16&gt;500000,"igen","nem")))</f>
        <v/>
      </c>
    </row>
    <row r="40" spans="1:17" x14ac:dyDescent="0.25">
      <c r="A40" s="65"/>
      <c r="B40" s="53"/>
      <c r="C40" s="65"/>
      <c r="D40" s="65"/>
      <c r="E40" s="65"/>
      <c r="F40" s="65"/>
      <c r="G40" s="65"/>
      <c r="H40" s="57">
        <v>0</v>
      </c>
      <c r="I40" s="58">
        <v>0</v>
      </c>
      <c r="J40" s="19">
        <f>I40*'Összesítő tábla'!$F$16</f>
        <v>0</v>
      </c>
      <c r="K40" s="66"/>
      <c r="L40" s="67"/>
      <c r="M40" s="46" t="str">
        <f>IF(H40*'Összesítő tábla'!$F$16=0,"",(IF(H40*'Összesítő tábla'!$F$16&gt;500000,"igen","nem")))</f>
        <v/>
      </c>
    </row>
    <row r="41" spans="1:17" x14ac:dyDescent="0.25">
      <c r="A41" s="65"/>
      <c r="B41" s="53"/>
      <c r="C41" s="65"/>
      <c r="D41" s="65"/>
      <c r="E41" s="65"/>
      <c r="F41" s="65"/>
      <c r="G41" s="65"/>
      <c r="H41" s="57">
        <v>0</v>
      </c>
      <c r="I41" s="58">
        <v>0</v>
      </c>
      <c r="J41" s="19">
        <f>I41*'Összesítő tábla'!$F$16</f>
        <v>0</v>
      </c>
      <c r="K41" s="66"/>
      <c r="L41" s="67"/>
      <c r="M41" s="46" t="str">
        <f>IF(H41*'Összesítő tábla'!$F$16=0,"",(IF(H41*'Összesítő tábla'!$F$16&gt;500000,"igen","nem")))</f>
        <v/>
      </c>
    </row>
    <row r="42" spans="1:17" x14ac:dyDescent="0.25">
      <c r="A42" s="65"/>
      <c r="B42" s="53"/>
      <c r="C42" s="65"/>
      <c r="D42" s="65"/>
      <c r="E42" s="65"/>
      <c r="F42" s="65"/>
      <c r="G42" s="65"/>
      <c r="H42" s="57">
        <v>0</v>
      </c>
      <c r="I42" s="58">
        <v>0</v>
      </c>
      <c r="J42" s="19">
        <f>I42*'Összesítő tábla'!$F$16</f>
        <v>0</v>
      </c>
      <c r="K42" s="66"/>
      <c r="L42" s="67"/>
      <c r="M42" s="46" t="str">
        <f>IF(H42*'Összesítő tábla'!$F$16=0,"",(IF(H42*'Összesítő tábla'!$F$16&gt;500000,"igen","nem")))</f>
        <v/>
      </c>
    </row>
    <row r="43" spans="1:17" x14ac:dyDescent="0.25">
      <c r="A43" s="65"/>
      <c r="B43" s="53"/>
      <c r="C43" s="65"/>
      <c r="D43" s="65"/>
      <c r="E43" s="65"/>
      <c r="F43" s="65"/>
      <c r="G43" s="65"/>
      <c r="H43" s="57">
        <v>0</v>
      </c>
      <c r="I43" s="58">
        <v>0</v>
      </c>
      <c r="J43" s="19">
        <f>I43*'Összesítő tábla'!$F$16</f>
        <v>0</v>
      </c>
      <c r="K43" s="66"/>
      <c r="L43" s="67"/>
      <c r="M43" s="46" t="str">
        <f>IF(H43*'Összesítő tábla'!$F$16=0,"",(IF(H43*'Összesítő tábla'!$F$16&gt;500000,"igen","nem")))</f>
        <v/>
      </c>
    </row>
    <row r="44" spans="1:17" x14ac:dyDescent="0.25">
      <c r="A44" s="65"/>
      <c r="B44" s="53"/>
      <c r="C44" s="65"/>
      <c r="D44" s="65"/>
      <c r="E44" s="65"/>
      <c r="F44" s="65"/>
      <c r="G44" s="65"/>
      <c r="H44" s="57">
        <v>0</v>
      </c>
      <c r="I44" s="58">
        <v>0</v>
      </c>
      <c r="J44" s="19">
        <f>I44*'Összesítő tábla'!$F$16</f>
        <v>0</v>
      </c>
      <c r="K44" s="66"/>
      <c r="L44" s="67"/>
      <c r="M44" s="46" t="str">
        <f>IF(H44*'Összesítő tábla'!$F$16=0,"",(IF(H44*'Összesítő tábla'!$F$16&gt;500000,"igen","nem")))</f>
        <v/>
      </c>
    </row>
    <row r="45" spans="1:17" x14ac:dyDescent="0.25">
      <c r="A45" s="65"/>
      <c r="B45" s="53"/>
      <c r="C45" s="65"/>
      <c r="D45" s="65"/>
      <c r="E45" s="65"/>
      <c r="F45" s="65"/>
      <c r="G45" s="65"/>
      <c r="H45" s="57">
        <v>0</v>
      </c>
      <c r="I45" s="58">
        <v>0</v>
      </c>
      <c r="J45" s="19">
        <f>I45*'Összesítő tábla'!$F$16</f>
        <v>0</v>
      </c>
      <c r="K45" s="66"/>
      <c r="L45" s="67"/>
      <c r="M45" s="46" t="str">
        <f>IF(H45*'Összesítő tábla'!$F$16=0,"",(IF(H45*'Összesítő tábla'!$F$16&gt;500000,"igen","nem")))</f>
        <v/>
      </c>
    </row>
    <row r="46" spans="1:17" x14ac:dyDescent="0.25">
      <c r="A46" s="65"/>
      <c r="B46" s="53"/>
      <c r="C46" s="65"/>
      <c r="D46" s="65"/>
      <c r="E46" s="65"/>
      <c r="F46" s="65"/>
      <c r="G46" s="65"/>
      <c r="H46" s="57">
        <v>0</v>
      </c>
      <c r="I46" s="58">
        <v>0</v>
      </c>
      <c r="J46" s="19">
        <f>I46*'Összesítő tábla'!$F$16</f>
        <v>0</v>
      </c>
      <c r="K46" s="66"/>
      <c r="L46" s="67"/>
      <c r="M46" s="46" t="str">
        <f>IF(H46*'Összesítő tábla'!$F$16=0,"",(IF(H46*'Összesítő tábla'!$F$16&gt;500000,"igen","nem")))</f>
        <v/>
      </c>
    </row>
    <row r="47" spans="1:17" x14ac:dyDescent="0.25">
      <c r="A47" s="65"/>
      <c r="B47" s="53"/>
      <c r="C47" s="65"/>
      <c r="D47" s="65"/>
      <c r="E47" s="65"/>
      <c r="F47" s="65"/>
      <c r="G47" s="65"/>
      <c r="H47" s="57">
        <v>0</v>
      </c>
      <c r="I47" s="58">
        <v>0</v>
      </c>
      <c r="J47" s="19">
        <f>I47*'Összesítő tábla'!$F$16</f>
        <v>0</v>
      </c>
      <c r="K47" s="66"/>
      <c r="L47" s="67"/>
      <c r="M47" s="46" t="str">
        <f>IF(H47*'Összesítő tábla'!$F$16=0,"",(IF(H47*'Összesítő tábla'!$F$16&gt;500000,"igen","nem")))</f>
        <v/>
      </c>
    </row>
    <row r="48" spans="1:17" x14ac:dyDescent="0.25">
      <c r="A48" s="65"/>
      <c r="B48" s="53"/>
      <c r="C48" s="65"/>
      <c r="D48" s="65"/>
      <c r="E48" s="65"/>
      <c r="F48" s="65"/>
      <c r="G48" s="65"/>
      <c r="H48" s="57">
        <v>0</v>
      </c>
      <c r="I48" s="58">
        <v>0</v>
      </c>
      <c r="J48" s="19">
        <f>I48*'Összesítő tábla'!$F$16</f>
        <v>0</v>
      </c>
      <c r="K48" s="66"/>
      <c r="L48" s="67"/>
      <c r="M48" s="46" t="str">
        <f>IF(H48*'Összesítő tábla'!$F$16=0,"",(IF(H48*'Összesítő tábla'!$F$16&gt;500000,"igen","nem")))</f>
        <v/>
      </c>
    </row>
    <row r="49" spans="1:13" x14ac:dyDescent="0.25">
      <c r="A49" s="65"/>
      <c r="B49" s="53"/>
      <c r="C49" s="65"/>
      <c r="D49" s="65"/>
      <c r="E49" s="65"/>
      <c r="F49" s="65"/>
      <c r="G49" s="65"/>
      <c r="H49" s="57">
        <v>0</v>
      </c>
      <c r="I49" s="58">
        <v>0</v>
      </c>
      <c r="J49" s="19">
        <f>I49*'Összesítő tábla'!$F$16</f>
        <v>0</v>
      </c>
      <c r="K49" s="66"/>
      <c r="L49" s="67"/>
      <c r="M49" s="46" t="str">
        <f>IF(H49*'Összesítő tábla'!$F$16=0,"",(IF(H49*'Összesítő tábla'!$F$16&gt;500000,"igen","nem")))</f>
        <v/>
      </c>
    </row>
    <row r="50" spans="1:13" x14ac:dyDescent="0.25">
      <c r="A50" s="65"/>
      <c r="B50" s="53"/>
      <c r="C50" s="65"/>
      <c r="D50" s="65"/>
      <c r="E50" s="65"/>
      <c r="F50" s="65"/>
      <c r="G50" s="65"/>
      <c r="H50" s="57">
        <v>0</v>
      </c>
      <c r="I50" s="58">
        <v>0</v>
      </c>
      <c r="J50" s="19">
        <f>I50*'Összesítő tábla'!$F$16</f>
        <v>0</v>
      </c>
      <c r="K50" s="66"/>
      <c r="L50" s="67"/>
      <c r="M50" s="46" t="str">
        <f>IF(H50*'Összesítő tábla'!$F$16=0,"",(IF(H50*'Összesítő tábla'!$F$16&gt;500000,"igen","nem")))</f>
        <v/>
      </c>
    </row>
    <row r="51" spans="1:13" x14ac:dyDescent="0.25">
      <c r="A51" s="65"/>
      <c r="B51" s="53"/>
      <c r="C51" s="65"/>
      <c r="D51" s="65"/>
      <c r="E51" s="65"/>
      <c r="F51" s="65"/>
      <c r="G51" s="65"/>
      <c r="H51" s="57">
        <v>0</v>
      </c>
      <c r="I51" s="58">
        <v>0</v>
      </c>
      <c r="J51" s="19">
        <f>I51*'Összesítő tábla'!$F$16</f>
        <v>0</v>
      </c>
      <c r="K51" s="66"/>
      <c r="L51" s="67"/>
      <c r="M51" s="46" t="str">
        <f>IF(H51*'Összesítő tábla'!$F$16=0,"",(IF(H51*'Összesítő tábla'!$F$16&gt;500000,"igen","nem")))</f>
        <v/>
      </c>
    </row>
    <row r="52" spans="1:13" x14ac:dyDescent="0.25">
      <c r="A52" s="65"/>
      <c r="B52" s="53"/>
      <c r="C52" s="65"/>
      <c r="D52" s="65"/>
      <c r="E52" s="65"/>
      <c r="F52" s="65"/>
      <c r="G52" s="65"/>
      <c r="H52" s="57">
        <v>0</v>
      </c>
      <c r="I52" s="58">
        <v>0</v>
      </c>
      <c r="J52" s="19">
        <f>I52*'Összesítő tábla'!$F$16</f>
        <v>0</v>
      </c>
      <c r="K52" s="66"/>
      <c r="L52" s="67"/>
      <c r="M52" s="46" t="str">
        <f>IF(H52*'Összesítő tábla'!$F$16=0,"",(IF(H52*'Összesítő tábla'!$F$16&gt;500000,"igen","nem")))</f>
        <v/>
      </c>
    </row>
    <row r="53" spans="1:13" x14ac:dyDescent="0.25">
      <c r="A53" s="65"/>
      <c r="B53" s="53"/>
      <c r="C53" s="65"/>
      <c r="D53" s="65"/>
      <c r="E53" s="65"/>
      <c r="F53" s="65"/>
      <c r="G53" s="65"/>
      <c r="H53" s="57">
        <v>0</v>
      </c>
      <c r="I53" s="58">
        <v>0</v>
      </c>
      <c r="J53" s="19">
        <f>I53*'Összesítő tábla'!$F$16</f>
        <v>0</v>
      </c>
      <c r="K53" s="66"/>
      <c r="L53" s="67"/>
      <c r="M53" s="46" t="str">
        <f>IF(H53*'Összesítő tábla'!$F$16=0,"",(IF(H53*'Összesítő tábla'!$F$16&gt;500000,"igen","nem")))</f>
        <v/>
      </c>
    </row>
    <row r="54" spans="1:13" x14ac:dyDescent="0.25">
      <c r="A54" s="65"/>
      <c r="B54" s="53"/>
      <c r="C54" s="65"/>
      <c r="D54" s="65"/>
      <c r="E54" s="65"/>
      <c r="F54" s="65"/>
      <c r="G54" s="65"/>
      <c r="H54" s="57">
        <v>0</v>
      </c>
      <c r="I54" s="58">
        <v>0</v>
      </c>
      <c r="J54" s="19">
        <f>I54*'Összesítő tábla'!$F$16</f>
        <v>0</v>
      </c>
      <c r="K54" s="66"/>
      <c r="L54" s="67"/>
      <c r="M54" s="46" t="str">
        <f>IF(H54*'Összesítő tábla'!$F$16=0,"",(IF(H54*'Összesítő tábla'!$F$16&gt;500000,"igen","nem")))</f>
        <v/>
      </c>
    </row>
    <row r="55" spans="1:13" x14ac:dyDescent="0.25">
      <c r="A55" s="65"/>
      <c r="B55" s="53"/>
      <c r="C55" s="65"/>
      <c r="D55" s="65"/>
      <c r="E55" s="65"/>
      <c r="F55" s="65"/>
      <c r="G55" s="65"/>
      <c r="H55" s="57">
        <v>0</v>
      </c>
      <c r="I55" s="58">
        <v>0</v>
      </c>
      <c r="J55" s="19">
        <f>I55*'Összesítő tábla'!$F$16</f>
        <v>0</v>
      </c>
      <c r="K55" s="66"/>
      <c r="L55" s="67"/>
      <c r="M55" s="46" t="str">
        <f>IF(H55*'Összesítő tábla'!$F$16=0,"",(IF(H55*'Összesítő tábla'!$F$16&gt;500000,"igen","nem")))</f>
        <v/>
      </c>
    </row>
    <row r="56" spans="1:13" x14ac:dyDescent="0.25">
      <c r="A56" s="65"/>
      <c r="B56" s="53"/>
      <c r="C56" s="65"/>
      <c r="D56" s="65"/>
      <c r="E56" s="65"/>
      <c r="F56" s="65"/>
      <c r="G56" s="65"/>
      <c r="H56" s="57">
        <v>0</v>
      </c>
      <c r="I56" s="58">
        <v>0</v>
      </c>
      <c r="J56" s="19">
        <f>I56*'Összesítő tábla'!$F$16</f>
        <v>0</v>
      </c>
      <c r="K56" s="66"/>
      <c r="L56" s="67"/>
      <c r="M56" s="46" t="str">
        <f>IF(H56*'Összesítő tábla'!$F$16=0,"",(IF(H56*'Összesítő tábla'!$F$16&gt;500000,"igen","nem")))</f>
        <v/>
      </c>
    </row>
    <row r="57" spans="1:13" x14ac:dyDescent="0.25">
      <c r="A57" s="65"/>
      <c r="B57" s="53"/>
      <c r="C57" s="65"/>
      <c r="D57" s="65"/>
      <c r="E57" s="65"/>
      <c r="F57" s="65"/>
      <c r="G57" s="65"/>
      <c r="H57" s="57">
        <v>0</v>
      </c>
      <c r="I57" s="58">
        <v>0</v>
      </c>
      <c r="J57" s="19">
        <f>I57*'Összesítő tábla'!$F$16</f>
        <v>0</v>
      </c>
      <c r="K57" s="66"/>
      <c r="L57" s="67"/>
      <c r="M57" s="46" t="str">
        <f>IF(H57*'Összesítő tábla'!$F$16=0,"",(IF(H57*'Összesítő tábla'!$F$16&gt;500000,"igen","nem")))</f>
        <v/>
      </c>
    </row>
    <row r="58" spans="1:13" x14ac:dyDescent="0.25">
      <c r="A58" s="65"/>
      <c r="B58" s="53"/>
      <c r="C58" s="65"/>
      <c r="D58" s="65"/>
      <c r="E58" s="65"/>
      <c r="F58" s="65"/>
      <c r="G58" s="65"/>
      <c r="H58" s="57">
        <v>0</v>
      </c>
      <c r="I58" s="58">
        <v>0</v>
      </c>
      <c r="J58" s="19">
        <f>I58*'Összesítő tábla'!$F$16</f>
        <v>0</v>
      </c>
      <c r="K58" s="66"/>
      <c r="L58" s="67"/>
      <c r="M58" s="46" t="str">
        <f>IF(H58*'Összesítő tábla'!$F$16=0,"",(IF(H58*'Összesítő tábla'!$F$16&gt;500000,"igen","nem")))</f>
        <v/>
      </c>
    </row>
    <row r="59" spans="1:13" x14ac:dyDescent="0.25">
      <c r="A59" s="65"/>
      <c r="B59" s="53"/>
      <c r="C59" s="65"/>
      <c r="D59" s="65"/>
      <c r="E59" s="65"/>
      <c r="F59" s="65"/>
      <c r="G59" s="65"/>
      <c r="H59" s="57">
        <v>0</v>
      </c>
      <c r="I59" s="58">
        <v>0</v>
      </c>
      <c r="J59" s="19">
        <f>I59*'Összesítő tábla'!$F$16</f>
        <v>0</v>
      </c>
      <c r="K59" s="66"/>
      <c r="L59" s="67"/>
      <c r="M59" s="46" t="str">
        <f>IF(H59*'Összesítő tábla'!$F$16=0,"",(IF(H59*'Összesítő tábla'!$F$16&gt;500000,"igen","nem")))</f>
        <v/>
      </c>
    </row>
    <row r="60" spans="1:13" x14ac:dyDescent="0.25">
      <c r="A60" s="65"/>
      <c r="B60" s="53"/>
      <c r="C60" s="65"/>
      <c r="D60" s="65"/>
      <c r="E60" s="65"/>
      <c r="F60" s="65"/>
      <c r="G60" s="65"/>
      <c r="H60" s="57">
        <v>0</v>
      </c>
      <c r="I60" s="58">
        <v>0</v>
      </c>
      <c r="J60" s="19">
        <f>I60*'Összesítő tábla'!$F$16</f>
        <v>0</v>
      </c>
      <c r="K60" s="66"/>
      <c r="L60" s="67"/>
      <c r="M60" s="46" t="str">
        <f>IF(H60*'Összesítő tábla'!$F$16=0,"",(IF(H60*'Összesítő tábla'!$F$16&gt;500000,"igen","nem")))</f>
        <v/>
      </c>
    </row>
    <row r="61" spans="1:13" x14ac:dyDescent="0.25">
      <c r="A61" s="65"/>
      <c r="B61" s="53"/>
      <c r="C61" s="65"/>
      <c r="D61" s="65"/>
      <c r="E61" s="65"/>
      <c r="F61" s="65"/>
      <c r="G61" s="65"/>
      <c r="H61" s="57">
        <v>0</v>
      </c>
      <c r="I61" s="58">
        <v>0</v>
      </c>
      <c r="J61" s="19">
        <f>I61*'Összesítő tábla'!$F$16</f>
        <v>0</v>
      </c>
      <c r="K61" s="66"/>
      <c r="L61" s="67"/>
      <c r="M61" s="46" t="str">
        <f>IF(H61*'Összesítő tábla'!$F$16=0,"",(IF(H61*'Összesítő tábla'!$F$16&gt;500000,"igen","nem")))</f>
        <v/>
      </c>
    </row>
    <row r="62" spans="1:13" x14ac:dyDescent="0.25">
      <c r="A62" s="65"/>
      <c r="B62" s="53"/>
      <c r="C62" s="65"/>
      <c r="D62" s="65"/>
      <c r="E62" s="65"/>
      <c r="F62" s="65"/>
      <c r="G62" s="65"/>
      <c r="H62" s="57">
        <v>0</v>
      </c>
      <c r="I62" s="58">
        <v>0</v>
      </c>
      <c r="J62" s="19">
        <f>I62*'Összesítő tábla'!$F$16</f>
        <v>0</v>
      </c>
      <c r="K62" s="66"/>
      <c r="L62" s="67"/>
      <c r="M62" s="46" t="str">
        <f>IF(H62*'Összesítő tábla'!$F$16=0,"",(IF(H62*'Összesítő tábla'!$F$16&gt;500000,"igen","nem")))</f>
        <v/>
      </c>
    </row>
    <row r="63" spans="1:13" x14ac:dyDescent="0.25">
      <c r="A63" s="65"/>
      <c r="B63" s="53"/>
      <c r="C63" s="65"/>
      <c r="D63" s="65"/>
      <c r="E63" s="65"/>
      <c r="F63" s="65"/>
      <c r="G63" s="65"/>
      <c r="H63" s="57">
        <v>0</v>
      </c>
      <c r="I63" s="58">
        <v>0</v>
      </c>
      <c r="J63" s="19">
        <f>I63*'Összesítő tábla'!$F$16</f>
        <v>0</v>
      </c>
      <c r="K63" s="66"/>
      <c r="L63" s="67"/>
      <c r="M63" s="46" t="str">
        <f>IF(H63*'Összesítő tábla'!$F$16=0,"",(IF(H63*'Összesítő tábla'!$F$16&gt;500000,"igen","nem")))</f>
        <v/>
      </c>
    </row>
    <row r="64" spans="1:13" x14ac:dyDescent="0.25">
      <c r="A64" s="65"/>
      <c r="B64" s="53"/>
      <c r="C64" s="65"/>
      <c r="D64" s="65"/>
      <c r="E64" s="65"/>
      <c r="F64" s="65"/>
      <c r="G64" s="65"/>
      <c r="H64" s="57">
        <v>0</v>
      </c>
      <c r="I64" s="58">
        <v>0</v>
      </c>
      <c r="J64" s="19">
        <f>I64*'Összesítő tábla'!$F$16</f>
        <v>0</v>
      </c>
      <c r="K64" s="66"/>
      <c r="L64" s="67"/>
      <c r="M64" s="46" t="str">
        <f>IF(H64*'Összesítő tábla'!$F$16=0,"",(IF(H64*'Összesítő tábla'!$F$16&gt;500000,"igen","nem")))</f>
        <v/>
      </c>
    </row>
    <row r="65" spans="1:13" x14ac:dyDescent="0.25">
      <c r="A65" s="65"/>
      <c r="B65" s="53"/>
      <c r="C65" s="65"/>
      <c r="D65" s="65"/>
      <c r="E65" s="65"/>
      <c r="F65" s="65"/>
      <c r="G65" s="65"/>
      <c r="H65" s="57">
        <v>0</v>
      </c>
      <c r="I65" s="58">
        <v>0</v>
      </c>
      <c r="J65" s="19">
        <f>I65*'Összesítő tábla'!$F$16</f>
        <v>0</v>
      </c>
      <c r="K65" s="66"/>
      <c r="L65" s="67"/>
      <c r="M65" s="46" t="str">
        <f>IF(H65*'Összesítő tábla'!$F$16=0,"",(IF(H65*'Összesítő tábla'!$F$16&gt;500000,"igen","nem")))</f>
        <v/>
      </c>
    </row>
    <row r="66" spans="1:13" x14ac:dyDescent="0.25">
      <c r="A66" s="65"/>
      <c r="B66" s="53"/>
      <c r="C66" s="65"/>
      <c r="D66" s="65"/>
      <c r="E66" s="65"/>
      <c r="F66" s="65"/>
      <c r="G66" s="65"/>
      <c r="H66" s="57">
        <v>0</v>
      </c>
      <c r="I66" s="58">
        <v>0</v>
      </c>
      <c r="J66" s="19">
        <f>I66*'Összesítő tábla'!$F$16</f>
        <v>0</v>
      </c>
      <c r="K66" s="66"/>
      <c r="L66" s="67"/>
      <c r="M66" s="46" t="str">
        <f>IF(H66*'Összesítő tábla'!$F$16=0,"",(IF(H66*'Összesítő tábla'!$F$16&gt;500000,"igen","nem")))</f>
        <v/>
      </c>
    </row>
    <row r="67" spans="1:13" x14ac:dyDescent="0.25">
      <c r="A67" s="65"/>
      <c r="B67" s="53"/>
      <c r="C67" s="65"/>
      <c r="D67" s="65"/>
      <c r="E67" s="65"/>
      <c r="F67" s="65"/>
      <c r="G67" s="65"/>
      <c r="H67" s="57">
        <v>0</v>
      </c>
      <c r="I67" s="58">
        <v>0</v>
      </c>
      <c r="J67" s="19">
        <f>I67*'Összesítő tábla'!$F$16</f>
        <v>0</v>
      </c>
      <c r="K67" s="66"/>
      <c r="L67" s="67"/>
      <c r="M67" s="46" t="str">
        <f>IF(H67*'Összesítő tábla'!$F$16=0,"",(IF(H67*'Összesítő tábla'!$F$16&gt;500000,"igen","nem")))</f>
        <v/>
      </c>
    </row>
    <row r="68" spans="1:13" x14ac:dyDescent="0.25">
      <c r="A68" s="65"/>
      <c r="B68" s="53"/>
      <c r="C68" s="65"/>
      <c r="D68" s="65"/>
      <c r="E68" s="65"/>
      <c r="F68" s="65"/>
      <c r="G68" s="65"/>
      <c r="H68" s="57">
        <v>0</v>
      </c>
      <c r="I68" s="58">
        <v>0</v>
      </c>
      <c r="J68" s="19">
        <f>I68*'Összesítő tábla'!$F$16</f>
        <v>0</v>
      </c>
      <c r="K68" s="66"/>
      <c r="L68" s="67"/>
      <c r="M68" s="46" t="str">
        <f>IF(H68*'Összesítő tábla'!$F$16=0,"",(IF(H68*'Összesítő tábla'!$F$16&gt;500000,"igen","nem")))</f>
        <v/>
      </c>
    </row>
    <row r="69" spans="1:13" x14ac:dyDescent="0.25">
      <c r="A69" s="65"/>
      <c r="B69" s="53"/>
      <c r="C69" s="65"/>
      <c r="D69" s="65"/>
      <c r="E69" s="65"/>
      <c r="F69" s="65"/>
      <c r="G69" s="65"/>
      <c r="H69" s="57">
        <v>0</v>
      </c>
      <c r="I69" s="58">
        <v>0</v>
      </c>
      <c r="J69" s="19">
        <f>I69*'Összesítő tábla'!$F$16</f>
        <v>0</v>
      </c>
      <c r="K69" s="66"/>
      <c r="L69" s="67"/>
      <c r="M69" s="46" t="str">
        <f>IF(H69*'Összesítő tábla'!$F$16=0,"",(IF(H69*'Összesítő tábla'!$F$16&gt;500000,"igen","nem")))</f>
        <v/>
      </c>
    </row>
    <row r="70" spans="1:13" x14ac:dyDescent="0.25">
      <c r="A70" s="65"/>
      <c r="B70" s="53"/>
      <c r="C70" s="65"/>
      <c r="D70" s="65"/>
      <c r="E70" s="65"/>
      <c r="F70" s="65"/>
      <c r="G70" s="65"/>
      <c r="H70" s="57">
        <v>0</v>
      </c>
      <c r="I70" s="58">
        <v>0</v>
      </c>
      <c r="J70" s="19">
        <f>I70*'Összesítő tábla'!$F$16</f>
        <v>0</v>
      </c>
      <c r="K70" s="66"/>
      <c r="L70" s="67"/>
      <c r="M70" s="46" t="str">
        <f>IF(H70*'Összesítő tábla'!$F$16=0,"",(IF(H70*'Összesítő tábla'!$F$16&gt;500000,"igen","nem")))</f>
        <v/>
      </c>
    </row>
    <row r="71" spans="1:13" x14ac:dyDescent="0.25">
      <c r="A71" s="65"/>
      <c r="B71" s="53"/>
      <c r="C71" s="65"/>
      <c r="D71" s="65"/>
      <c r="E71" s="65"/>
      <c r="F71" s="65"/>
      <c r="G71" s="65"/>
      <c r="H71" s="57">
        <v>0</v>
      </c>
      <c r="I71" s="58">
        <v>0</v>
      </c>
      <c r="J71" s="19">
        <f>I71*'Összesítő tábla'!$F$16</f>
        <v>0</v>
      </c>
      <c r="K71" s="66"/>
      <c r="L71" s="67"/>
      <c r="M71" s="46" t="str">
        <f>IF(H71*'Összesítő tábla'!$F$16=0,"",(IF(H71*'Összesítő tábla'!$F$16&gt;500000,"igen","nem")))</f>
        <v/>
      </c>
    </row>
    <row r="72" spans="1:13" x14ac:dyDescent="0.25">
      <c r="A72" s="65"/>
      <c r="B72" s="53"/>
      <c r="C72" s="65"/>
      <c r="D72" s="65"/>
      <c r="E72" s="65"/>
      <c r="F72" s="65"/>
      <c r="G72" s="65"/>
      <c r="H72" s="57">
        <v>0</v>
      </c>
      <c r="I72" s="58">
        <v>0</v>
      </c>
      <c r="J72" s="19">
        <f>I72*'Összesítő tábla'!$F$16</f>
        <v>0</v>
      </c>
      <c r="K72" s="66"/>
      <c r="L72" s="67"/>
      <c r="M72" s="46" t="str">
        <f>IF(H72*'Összesítő tábla'!$F$16=0,"",(IF(H72*'Összesítő tábla'!$F$16&gt;500000,"igen","nem")))</f>
        <v/>
      </c>
    </row>
    <row r="73" spans="1:13" x14ac:dyDescent="0.25">
      <c r="A73" s="65"/>
      <c r="B73" s="53"/>
      <c r="C73" s="65"/>
      <c r="D73" s="65"/>
      <c r="E73" s="65"/>
      <c r="F73" s="65"/>
      <c r="G73" s="65"/>
      <c r="H73" s="57">
        <v>0</v>
      </c>
      <c r="I73" s="58">
        <v>0</v>
      </c>
      <c r="J73" s="19">
        <f>I73*'Összesítő tábla'!$F$16</f>
        <v>0</v>
      </c>
      <c r="K73" s="66"/>
      <c r="L73" s="67"/>
      <c r="M73" s="46" t="str">
        <f>IF(H73*'Összesítő tábla'!$F$16=0,"",(IF(H73*'Összesítő tábla'!$F$16&gt;500000,"igen","nem")))</f>
        <v/>
      </c>
    </row>
    <row r="74" spans="1:13" x14ac:dyDescent="0.25">
      <c r="A74" s="65"/>
      <c r="B74" s="53"/>
      <c r="C74" s="65"/>
      <c r="D74" s="65"/>
      <c r="E74" s="65"/>
      <c r="F74" s="65"/>
      <c r="G74" s="65"/>
      <c r="H74" s="57">
        <v>0</v>
      </c>
      <c r="I74" s="58">
        <v>0</v>
      </c>
      <c r="J74" s="19">
        <f>I74*'Összesítő tábla'!$F$16</f>
        <v>0</v>
      </c>
      <c r="K74" s="66"/>
      <c r="L74" s="67"/>
      <c r="M74" s="46" t="str">
        <f>IF(H74*'Összesítő tábla'!$F$16=0,"",(IF(H74*'Összesítő tábla'!$F$16&gt;500000,"igen","nem")))</f>
        <v/>
      </c>
    </row>
    <row r="75" spans="1:13" x14ac:dyDescent="0.25">
      <c r="A75" s="65"/>
      <c r="B75" s="53"/>
      <c r="C75" s="65"/>
      <c r="D75" s="65"/>
      <c r="E75" s="65"/>
      <c r="F75" s="65"/>
      <c r="G75" s="65"/>
      <c r="H75" s="57">
        <v>0</v>
      </c>
      <c r="I75" s="58">
        <v>0</v>
      </c>
      <c r="J75" s="19">
        <f>I75*'Összesítő tábla'!$F$16</f>
        <v>0</v>
      </c>
      <c r="K75" s="66"/>
      <c r="L75" s="67"/>
      <c r="M75" s="46" t="str">
        <f>IF(H75*'Összesítő tábla'!$F$16=0,"",(IF(H75*'Összesítő tábla'!$F$16&gt;500000,"igen","nem")))</f>
        <v/>
      </c>
    </row>
    <row r="76" spans="1:13" x14ac:dyDescent="0.25">
      <c r="A76" s="65"/>
      <c r="B76" s="53"/>
      <c r="C76" s="65"/>
      <c r="D76" s="65"/>
      <c r="E76" s="65"/>
      <c r="F76" s="65"/>
      <c r="G76" s="65"/>
      <c r="H76" s="57">
        <v>0</v>
      </c>
      <c r="I76" s="58">
        <v>0</v>
      </c>
      <c r="J76" s="19">
        <f>I76*'Összesítő tábla'!$F$16</f>
        <v>0</v>
      </c>
      <c r="K76" s="66"/>
      <c r="L76" s="67"/>
      <c r="M76" s="46" t="str">
        <f>IF(H76*'Összesítő tábla'!$F$16=0,"",(IF(H76*'Összesítő tábla'!$F$16&gt;500000,"igen","nem")))</f>
        <v/>
      </c>
    </row>
    <row r="77" spans="1:13" x14ac:dyDescent="0.25">
      <c r="A77" s="65"/>
      <c r="B77" s="53"/>
      <c r="C77" s="65"/>
      <c r="D77" s="65"/>
      <c r="E77" s="65"/>
      <c r="F77" s="65"/>
      <c r="G77" s="65"/>
      <c r="H77" s="57">
        <v>0</v>
      </c>
      <c r="I77" s="58">
        <v>0</v>
      </c>
      <c r="J77" s="19">
        <f>I77*'Összesítő tábla'!$F$16</f>
        <v>0</v>
      </c>
      <c r="K77" s="66"/>
      <c r="L77" s="67"/>
      <c r="M77" s="46" t="str">
        <f>IF(H77*'Összesítő tábla'!$F$16=0,"",(IF(H77*'Összesítő tábla'!$F$16&gt;500000,"igen","nem")))</f>
        <v/>
      </c>
    </row>
    <row r="78" spans="1:13" x14ac:dyDescent="0.25">
      <c r="A78" s="65"/>
      <c r="B78" s="53"/>
      <c r="C78" s="65"/>
      <c r="D78" s="65"/>
      <c r="E78" s="65"/>
      <c r="F78" s="65"/>
      <c r="G78" s="65"/>
      <c r="H78" s="57">
        <v>0</v>
      </c>
      <c r="I78" s="58">
        <v>0</v>
      </c>
      <c r="J78" s="19">
        <f>I78*'Összesítő tábla'!$F$16</f>
        <v>0</v>
      </c>
      <c r="K78" s="66"/>
      <c r="L78" s="67"/>
      <c r="M78" s="46" t="str">
        <f>IF(H78*'Összesítő tábla'!$F$16=0,"",(IF(H78*'Összesítő tábla'!$F$16&gt;500000,"igen","nem")))</f>
        <v/>
      </c>
    </row>
    <row r="79" spans="1:13" x14ac:dyDescent="0.25">
      <c r="A79" s="65"/>
      <c r="B79" s="53"/>
      <c r="C79" s="65"/>
      <c r="D79" s="65"/>
      <c r="E79" s="65"/>
      <c r="F79" s="65"/>
      <c r="G79" s="65"/>
      <c r="H79" s="57">
        <v>0</v>
      </c>
      <c r="I79" s="58">
        <v>0</v>
      </c>
      <c r="J79" s="19">
        <f>I79*'Összesítő tábla'!$F$16</f>
        <v>0</v>
      </c>
      <c r="K79" s="66"/>
      <c r="L79" s="67"/>
      <c r="M79" s="46" t="str">
        <f>IF(H79*'Összesítő tábla'!$F$16=0,"",(IF(H79*'Összesítő tábla'!$F$16&gt;500000,"igen","nem")))</f>
        <v/>
      </c>
    </row>
    <row r="80" spans="1:13" x14ac:dyDescent="0.25">
      <c r="A80" s="65"/>
      <c r="B80" s="53"/>
      <c r="C80" s="65"/>
      <c r="D80" s="65"/>
      <c r="E80" s="65"/>
      <c r="F80" s="65"/>
      <c r="G80" s="65"/>
      <c r="H80" s="57">
        <v>0</v>
      </c>
      <c r="I80" s="58">
        <v>0</v>
      </c>
      <c r="J80" s="19">
        <f>I80*'Összesítő tábla'!$F$16</f>
        <v>0</v>
      </c>
      <c r="K80" s="66"/>
      <c r="L80" s="67"/>
      <c r="M80" s="46" t="str">
        <f>IF(H80*'Összesítő tábla'!$F$16=0,"",(IF(H80*'Összesítő tábla'!$F$16&gt;500000,"igen","nem")))</f>
        <v/>
      </c>
    </row>
    <row r="81" spans="1:13" x14ac:dyDescent="0.25">
      <c r="A81" s="65"/>
      <c r="B81" s="53"/>
      <c r="C81" s="65"/>
      <c r="D81" s="65"/>
      <c r="E81" s="65"/>
      <c r="F81" s="65"/>
      <c r="G81" s="65"/>
      <c r="H81" s="57">
        <v>0</v>
      </c>
      <c r="I81" s="58">
        <v>0</v>
      </c>
      <c r="J81" s="19">
        <f>I81*'Összesítő tábla'!$F$16</f>
        <v>0</v>
      </c>
      <c r="K81" s="66"/>
      <c r="L81" s="67"/>
      <c r="M81" s="46" t="str">
        <f>IF(H81*'Összesítő tábla'!$F$16=0,"",(IF(H81*'Összesítő tábla'!$F$16&gt;500000,"igen","nem")))</f>
        <v/>
      </c>
    </row>
    <row r="82" spans="1:13" x14ac:dyDescent="0.25">
      <c r="A82" s="65"/>
      <c r="B82" s="53"/>
      <c r="C82" s="65"/>
      <c r="D82" s="65"/>
      <c r="E82" s="65"/>
      <c r="F82" s="65"/>
      <c r="G82" s="65"/>
      <c r="H82" s="57">
        <v>0</v>
      </c>
      <c r="I82" s="58">
        <v>0</v>
      </c>
      <c r="J82" s="19">
        <f>I82*'Összesítő tábla'!$F$16</f>
        <v>0</v>
      </c>
      <c r="K82" s="66"/>
      <c r="L82" s="67"/>
      <c r="M82" s="46" t="str">
        <f>IF(H82*'Összesítő tábla'!$F$16=0,"",(IF(H82*'Összesítő tábla'!$F$16&gt;500000,"igen","nem")))</f>
        <v/>
      </c>
    </row>
    <row r="83" spans="1:13" x14ac:dyDescent="0.25">
      <c r="A83" s="65"/>
      <c r="B83" s="53"/>
      <c r="C83" s="65"/>
      <c r="D83" s="65"/>
      <c r="E83" s="65"/>
      <c r="F83" s="65"/>
      <c r="G83" s="65"/>
      <c r="H83" s="57">
        <v>0</v>
      </c>
      <c r="I83" s="58">
        <v>0</v>
      </c>
      <c r="J83" s="19">
        <f>I83*'Összesítő tábla'!$F$16</f>
        <v>0</v>
      </c>
      <c r="K83" s="66"/>
      <c r="L83" s="67"/>
      <c r="M83" s="46" t="str">
        <f>IF(H83*'Összesítő tábla'!$F$16=0,"",(IF(H83*'Összesítő tábla'!$F$16&gt;500000,"igen","nem")))</f>
        <v/>
      </c>
    </row>
    <row r="84" spans="1:13" x14ac:dyDescent="0.25">
      <c r="A84" s="65"/>
      <c r="B84" s="53"/>
      <c r="C84" s="65"/>
      <c r="D84" s="65"/>
      <c r="E84" s="65"/>
      <c r="F84" s="65"/>
      <c r="G84" s="65"/>
      <c r="H84" s="57">
        <v>0</v>
      </c>
      <c r="I84" s="58">
        <v>0</v>
      </c>
      <c r="J84" s="19">
        <f>I84*'Összesítő tábla'!$F$16</f>
        <v>0</v>
      </c>
      <c r="K84" s="66"/>
      <c r="L84" s="67"/>
      <c r="M84" s="46" t="str">
        <f>IF(H84*'Összesítő tábla'!$F$16=0,"",(IF(H84*'Összesítő tábla'!$F$16&gt;500000,"igen","nem")))</f>
        <v/>
      </c>
    </row>
    <row r="85" spans="1:13" x14ac:dyDescent="0.25">
      <c r="A85" s="65"/>
      <c r="B85" s="53"/>
      <c r="C85" s="65"/>
      <c r="D85" s="65"/>
      <c r="E85" s="65"/>
      <c r="F85" s="65"/>
      <c r="G85" s="65"/>
      <c r="H85" s="57">
        <v>0</v>
      </c>
      <c r="I85" s="58">
        <v>0</v>
      </c>
      <c r="J85" s="19">
        <f>I85*'Összesítő tábla'!$F$16</f>
        <v>0</v>
      </c>
      <c r="K85" s="66"/>
      <c r="L85" s="67"/>
      <c r="M85" s="46" t="str">
        <f>IF(H85*'Összesítő tábla'!$F$16=0,"",(IF(H85*'Összesítő tábla'!$F$16&gt;500000,"igen","nem")))</f>
        <v/>
      </c>
    </row>
    <row r="86" spans="1:13" x14ac:dyDescent="0.25">
      <c r="A86" s="65"/>
      <c r="B86" s="53"/>
      <c r="C86" s="65"/>
      <c r="D86" s="65"/>
      <c r="E86" s="65"/>
      <c r="F86" s="65"/>
      <c r="G86" s="65"/>
      <c r="H86" s="57">
        <v>0</v>
      </c>
      <c r="I86" s="58">
        <v>0</v>
      </c>
      <c r="J86" s="19">
        <f>I86*'Összesítő tábla'!$F$16</f>
        <v>0</v>
      </c>
      <c r="K86" s="66"/>
      <c r="L86" s="67"/>
      <c r="M86" s="46" t="str">
        <f>IF(H86*'Összesítő tábla'!$F$16=0,"",(IF(H86*'Összesítő tábla'!$F$16&gt;500000,"igen","nem")))</f>
        <v/>
      </c>
    </row>
    <row r="87" spans="1:13" x14ac:dyDescent="0.25">
      <c r="A87" s="65"/>
      <c r="B87" s="53"/>
      <c r="C87" s="65"/>
      <c r="D87" s="65"/>
      <c r="E87" s="65"/>
      <c r="F87" s="65"/>
      <c r="G87" s="65"/>
      <c r="H87" s="57">
        <v>0</v>
      </c>
      <c r="I87" s="58">
        <v>0</v>
      </c>
      <c r="J87" s="19">
        <f>I87*'Összesítő tábla'!$F$16</f>
        <v>0</v>
      </c>
      <c r="K87" s="66"/>
      <c r="L87" s="67"/>
      <c r="M87" s="46" t="str">
        <f>IF(H87*'Összesítő tábla'!$F$16=0,"",(IF(H87*'Összesítő tábla'!$F$16&gt;500000,"igen","nem")))</f>
        <v/>
      </c>
    </row>
    <row r="88" spans="1:13" x14ac:dyDescent="0.25">
      <c r="A88" s="65"/>
      <c r="B88" s="53"/>
      <c r="C88" s="65"/>
      <c r="D88" s="65"/>
      <c r="E88" s="65"/>
      <c r="F88" s="65"/>
      <c r="G88" s="65"/>
      <c r="H88" s="57">
        <v>0</v>
      </c>
      <c r="I88" s="58">
        <v>0</v>
      </c>
      <c r="J88" s="19">
        <f>I88*'Összesítő tábla'!$F$16</f>
        <v>0</v>
      </c>
      <c r="K88" s="66"/>
      <c r="L88" s="67"/>
      <c r="M88" s="46" t="str">
        <f>IF(H88*'Összesítő tábla'!$F$16=0,"",(IF(H88*'Összesítő tábla'!$F$16&gt;500000,"igen","nem")))</f>
        <v/>
      </c>
    </row>
    <row r="89" spans="1:13" x14ac:dyDescent="0.25">
      <c r="A89" s="65"/>
      <c r="B89" s="53"/>
      <c r="C89" s="65"/>
      <c r="D89" s="65"/>
      <c r="E89" s="65"/>
      <c r="F89" s="65"/>
      <c r="G89" s="65"/>
      <c r="H89" s="57">
        <v>0</v>
      </c>
      <c r="I89" s="58">
        <v>0</v>
      </c>
      <c r="J89" s="19">
        <f>I89*'Összesítő tábla'!$F$16</f>
        <v>0</v>
      </c>
      <c r="K89" s="66"/>
      <c r="L89" s="67"/>
      <c r="M89" s="46" t="str">
        <f>IF(H89*'Összesítő tábla'!$F$16=0,"",(IF(H89*'Összesítő tábla'!$F$16&gt;500000,"igen","nem")))</f>
        <v/>
      </c>
    </row>
    <row r="90" spans="1:13" x14ac:dyDescent="0.25">
      <c r="A90" s="65"/>
      <c r="B90" s="53"/>
      <c r="C90" s="65"/>
      <c r="D90" s="65"/>
      <c r="E90" s="65"/>
      <c r="F90" s="65"/>
      <c r="G90" s="65"/>
      <c r="H90" s="57">
        <v>0</v>
      </c>
      <c r="I90" s="58">
        <v>0</v>
      </c>
      <c r="J90" s="19">
        <f>I90*'Összesítő tábla'!$F$16</f>
        <v>0</v>
      </c>
      <c r="K90" s="66"/>
      <c r="L90" s="67"/>
      <c r="M90" s="46" t="str">
        <f>IF(H90*'Összesítő tábla'!$F$16=0,"",(IF(H90*'Összesítő tábla'!$F$16&gt;500000,"igen","nem")))</f>
        <v/>
      </c>
    </row>
    <row r="91" spans="1:13" x14ac:dyDescent="0.25">
      <c r="A91" s="65"/>
      <c r="B91" s="53"/>
      <c r="C91" s="65"/>
      <c r="D91" s="65"/>
      <c r="E91" s="65"/>
      <c r="F91" s="65"/>
      <c r="G91" s="65"/>
      <c r="H91" s="57">
        <v>0</v>
      </c>
      <c r="I91" s="58">
        <v>0</v>
      </c>
      <c r="J91" s="19">
        <f>I91*'Összesítő tábla'!$F$16</f>
        <v>0</v>
      </c>
      <c r="K91" s="66"/>
      <c r="L91" s="67"/>
      <c r="M91" s="46" t="str">
        <f>IF(H91*'Összesítő tábla'!$F$16=0,"",(IF(H91*'Összesítő tábla'!$F$16&gt;500000,"igen","nem")))</f>
        <v/>
      </c>
    </row>
    <row r="92" spans="1:13" x14ac:dyDescent="0.25">
      <c r="A92" s="65"/>
      <c r="B92" s="53"/>
      <c r="C92" s="65"/>
      <c r="D92" s="65"/>
      <c r="E92" s="65"/>
      <c r="F92" s="65"/>
      <c r="G92" s="65"/>
      <c r="H92" s="57">
        <v>0</v>
      </c>
      <c r="I92" s="58">
        <v>0</v>
      </c>
      <c r="J92" s="19">
        <f>I92*'Összesítő tábla'!$F$16</f>
        <v>0</v>
      </c>
      <c r="K92" s="66"/>
      <c r="L92" s="67"/>
      <c r="M92" s="46" t="str">
        <f>IF(H92*'Összesítő tábla'!$F$16=0,"",(IF(H92*'Összesítő tábla'!$F$16&gt;500000,"igen","nem")))</f>
        <v/>
      </c>
    </row>
    <row r="93" spans="1:13" x14ac:dyDescent="0.25">
      <c r="A93" s="65"/>
      <c r="B93" s="53"/>
      <c r="C93" s="65"/>
      <c r="D93" s="65"/>
      <c r="E93" s="65"/>
      <c r="F93" s="65"/>
      <c r="G93" s="65"/>
      <c r="H93" s="57">
        <v>0</v>
      </c>
      <c r="I93" s="58">
        <v>0</v>
      </c>
      <c r="J93" s="19">
        <f>I93*'Összesítő tábla'!$F$16</f>
        <v>0</v>
      </c>
      <c r="K93" s="66"/>
      <c r="L93" s="67"/>
      <c r="M93" s="46" t="str">
        <f>IF(H93*'Összesítő tábla'!$F$16=0,"",(IF(H93*'Összesítő tábla'!$F$16&gt;500000,"igen","nem")))</f>
        <v/>
      </c>
    </row>
    <row r="94" spans="1:13" x14ac:dyDescent="0.25">
      <c r="A94" s="65"/>
      <c r="B94" s="53"/>
      <c r="C94" s="65"/>
      <c r="D94" s="65"/>
      <c r="E94" s="65"/>
      <c r="F94" s="65"/>
      <c r="G94" s="65"/>
      <c r="H94" s="57">
        <v>0</v>
      </c>
      <c r="I94" s="58">
        <v>0</v>
      </c>
      <c r="J94" s="19">
        <f>I94*'Összesítő tábla'!$F$16</f>
        <v>0</v>
      </c>
      <c r="K94" s="66"/>
      <c r="L94" s="67"/>
      <c r="M94" s="46" t="str">
        <f>IF(H94*'Összesítő tábla'!$F$16=0,"",(IF(H94*'Összesítő tábla'!$F$16&gt;500000,"igen","nem")))</f>
        <v/>
      </c>
    </row>
    <row r="95" spans="1:13" x14ac:dyDescent="0.25">
      <c r="A95" s="65"/>
      <c r="B95" s="53"/>
      <c r="C95" s="65"/>
      <c r="D95" s="65"/>
      <c r="E95" s="65"/>
      <c r="F95" s="65"/>
      <c r="G95" s="65"/>
      <c r="H95" s="57">
        <v>0</v>
      </c>
      <c r="I95" s="58">
        <v>0</v>
      </c>
      <c r="J95" s="19">
        <f>I95*'Összesítő tábla'!$F$16</f>
        <v>0</v>
      </c>
      <c r="K95" s="66"/>
      <c r="L95" s="67"/>
      <c r="M95" s="46" t="str">
        <f>IF(H95*'Összesítő tábla'!$F$16=0,"",(IF(H95*'Összesítő tábla'!$F$16&gt;500000,"igen","nem")))</f>
        <v/>
      </c>
    </row>
    <row r="96" spans="1:13" x14ac:dyDescent="0.25">
      <c r="A96" s="65"/>
      <c r="B96" s="53"/>
      <c r="C96" s="65"/>
      <c r="D96" s="65"/>
      <c r="E96" s="65"/>
      <c r="F96" s="65"/>
      <c r="G96" s="65"/>
      <c r="H96" s="57">
        <v>0</v>
      </c>
      <c r="I96" s="58">
        <v>0</v>
      </c>
      <c r="J96" s="19">
        <f>I96*'Összesítő tábla'!$F$16</f>
        <v>0</v>
      </c>
      <c r="K96" s="66"/>
      <c r="L96" s="67"/>
      <c r="M96" s="46" t="str">
        <f>IF(H96*'Összesítő tábla'!$F$16=0,"",(IF(H96*'Összesítő tábla'!$F$16&gt;500000,"igen","nem")))</f>
        <v/>
      </c>
    </row>
    <row r="97" spans="1:13" x14ac:dyDescent="0.25">
      <c r="A97" s="65"/>
      <c r="B97" s="53"/>
      <c r="C97" s="65"/>
      <c r="D97" s="65"/>
      <c r="E97" s="65"/>
      <c r="F97" s="65"/>
      <c r="G97" s="65"/>
      <c r="H97" s="57">
        <v>0</v>
      </c>
      <c r="I97" s="58">
        <v>0</v>
      </c>
      <c r="J97" s="19">
        <f>I97*'Összesítő tábla'!$F$16</f>
        <v>0</v>
      </c>
      <c r="K97" s="66"/>
      <c r="L97" s="67"/>
      <c r="M97" s="46" t="str">
        <f>IF(H97*'Összesítő tábla'!$F$16=0,"",(IF(H97*'Összesítő tábla'!$F$16&gt;500000,"igen","nem")))</f>
        <v/>
      </c>
    </row>
    <row r="98" spans="1:13" x14ac:dyDescent="0.25">
      <c r="A98" s="65"/>
      <c r="B98" s="53"/>
      <c r="C98" s="65"/>
      <c r="D98" s="65"/>
      <c r="E98" s="65"/>
      <c r="F98" s="65"/>
      <c r="G98" s="65"/>
      <c r="H98" s="57">
        <v>0</v>
      </c>
      <c r="I98" s="58">
        <v>0</v>
      </c>
      <c r="J98" s="19">
        <f>I98*'Összesítő tábla'!$F$16</f>
        <v>0</v>
      </c>
      <c r="K98" s="66"/>
      <c r="L98" s="67"/>
      <c r="M98" s="46" t="str">
        <f>IF(H98*'Összesítő tábla'!$F$16=0,"",(IF(H98*'Összesítő tábla'!$F$16&gt;500000,"igen","nem")))</f>
        <v/>
      </c>
    </row>
    <row r="99" spans="1:13" x14ac:dyDescent="0.25">
      <c r="A99" s="65"/>
      <c r="B99" s="53"/>
      <c r="C99" s="65"/>
      <c r="D99" s="65"/>
      <c r="E99" s="65"/>
      <c r="F99" s="65"/>
      <c r="G99" s="65"/>
      <c r="H99" s="57">
        <v>0</v>
      </c>
      <c r="I99" s="58">
        <v>0</v>
      </c>
      <c r="J99" s="19">
        <f>I99*'Összesítő tábla'!$F$16</f>
        <v>0</v>
      </c>
      <c r="K99" s="66"/>
      <c r="L99" s="67"/>
      <c r="M99" s="46" t="str">
        <f>IF(H99*'Összesítő tábla'!$F$16=0,"",(IF(H99*'Összesítő tábla'!$F$16&gt;500000,"igen","nem")))</f>
        <v/>
      </c>
    </row>
    <row r="100" spans="1:13" x14ac:dyDescent="0.25">
      <c r="A100" s="65"/>
      <c r="B100" s="53"/>
      <c r="C100" s="65"/>
      <c r="D100" s="65"/>
      <c r="E100" s="65"/>
      <c r="F100" s="65"/>
      <c r="G100" s="65"/>
      <c r="H100" s="57">
        <v>0</v>
      </c>
      <c r="I100" s="58">
        <v>0</v>
      </c>
      <c r="J100" s="19">
        <f>I100*'Összesítő tábla'!$F$16</f>
        <v>0</v>
      </c>
      <c r="K100" s="66"/>
      <c r="L100" s="67"/>
      <c r="M100" s="46" t="str">
        <f>IF(H100*'Összesítő tábla'!$F$16=0,"",(IF(H100*'Összesítő tábla'!$F$16&gt;500000,"igen","nem")))</f>
        <v/>
      </c>
    </row>
    <row r="101" spans="1:13" x14ac:dyDescent="0.25">
      <c r="A101" s="65"/>
      <c r="B101" s="53"/>
      <c r="C101" s="65"/>
      <c r="D101" s="65"/>
      <c r="E101" s="65"/>
      <c r="F101" s="65"/>
      <c r="G101" s="65"/>
      <c r="H101" s="57">
        <v>0</v>
      </c>
      <c r="I101" s="58">
        <v>0</v>
      </c>
      <c r="J101" s="19">
        <f>I101*'Összesítő tábla'!$F$16</f>
        <v>0</v>
      </c>
      <c r="K101" s="66"/>
      <c r="L101" s="67"/>
      <c r="M101" s="46" t="str">
        <f>IF(H101*'Összesítő tábla'!$F$16=0,"",(IF(H101*'Összesítő tábla'!$F$16&gt;500000,"igen","nem")))</f>
        <v/>
      </c>
    </row>
    <row r="102" spans="1:13" x14ac:dyDescent="0.25">
      <c r="A102" s="65"/>
      <c r="B102" s="53"/>
      <c r="C102" s="65"/>
      <c r="D102" s="65"/>
      <c r="E102" s="65"/>
      <c r="F102" s="65"/>
      <c r="G102" s="65"/>
      <c r="H102" s="57">
        <v>0</v>
      </c>
      <c r="I102" s="58">
        <v>0</v>
      </c>
      <c r="J102" s="19">
        <f>I102*'Összesítő tábla'!$F$16</f>
        <v>0</v>
      </c>
      <c r="K102" s="66"/>
      <c r="L102" s="67"/>
      <c r="M102" s="46" t="str">
        <f>IF(H102*'Összesítő tábla'!$F$16=0,"",(IF(H102*'Összesítő tábla'!$F$16&gt;500000,"igen","nem")))</f>
        <v/>
      </c>
    </row>
    <row r="103" spans="1:13" x14ac:dyDescent="0.25">
      <c r="A103" s="65"/>
      <c r="B103" s="53"/>
      <c r="C103" s="65"/>
      <c r="D103" s="65"/>
      <c r="E103" s="65"/>
      <c r="F103" s="65"/>
      <c r="G103" s="65"/>
      <c r="H103" s="57">
        <v>0</v>
      </c>
      <c r="I103" s="58">
        <v>0</v>
      </c>
      <c r="J103" s="19">
        <f>I103*'Összesítő tábla'!$F$16</f>
        <v>0</v>
      </c>
      <c r="K103" s="66"/>
      <c r="L103" s="67"/>
      <c r="M103" s="46" t="str">
        <f>IF(H103*'Összesítő tábla'!$F$16=0,"",(IF(H103*'Összesítő tábla'!$F$16&gt;500000,"igen","nem")))</f>
        <v/>
      </c>
    </row>
    <row r="104" spans="1:13" x14ac:dyDescent="0.25">
      <c r="A104" s="65"/>
      <c r="B104" s="53"/>
      <c r="C104" s="65"/>
      <c r="D104" s="65"/>
      <c r="E104" s="65"/>
      <c r="F104" s="65"/>
      <c r="G104" s="65"/>
      <c r="H104" s="57">
        <v>0</v>
      </c>
      <c r="I104" s="58">
        <v>0</v>
      </c>
      <c r="J104" s="19">
        <f>I104*'Összesítő tábla'!$F$16</f>
        <v>0</v>
      </c>
      <c r="K104" s="66"/>
      <c r="L104" s="67"/>
      <c r="M104" s="46" t="str">
        <f>IF(H104*'Összesítő tábla'!$F$16=0,"",(IF(H104*'Összesítő tábla'!$F$16&gt;500000,"igen","nem")))</f>
        <v/>
      </c>
    </row>
    <row r="105" spans="1:13" x14ac:dyDescent="0.25">
      <c r="A105" s="65"/>
      <c r="B105" s="53"/>
      <c r="C105" s="65"/>
      <c r="D105" s="65"/>
      <c r="E105" s="65"/>
      <c r="F105" s="65"/>
      <c r="G105" s="65"/>
      <c r="H105" s="57">
        <v>0</v>
      </c>
      <c r="I105" s="58">
        <v>0</v>
      </c>
      <c r="J105" s="19">
        <f>I105*'Összesítő tábla'!$F$16</f>
        <v>0</v>
      </c>
      <c r="K105" s="66"/>
      <c r="L105" s="67"/>
      <c r="M105" s="46" t="str">
        <f>IF(H105*'Összesítő tábla'!$F$16=0,"",(IF(H105*'Összesítő tábla'!$F$16&gt;500000,"igen","nem")))</f>
        <v/>
      </c>
    </row>
    <row r="106" spans="1:13" x14ac:dyDescent="0.25">
      <c r="A106" s="65"/>
      <c r="B106" s="53"/>
      <c r="C106" s="65"/>
      <c r="D106" s="65"/>
      <c r="E106" s="65"/>
      <c r="F106" s="65"/>
      <c r="G106" s="65"/>
      <c r="H106" s="57">
        <v>0</v>
      </c>
      <c r="I106" s="58">
        <v>0</v>
      </c>
      <c r="J106" s="19">
        <f>I106*'Összesítő tábla'!$F$16</f>
        <v>0</v>
      </c>
      <c r="K106" s="66"/>
      <c r="L106" s="67"/>
      <c r="M106" s="46" t="str">
        <f>IF(H106*'Összesítő tábla'!$F$16=0,"",(IF(H106*'Összesítő tábla'!$F$16&gt;500000,"igen","nem")))</f>
        <v/>
      </c>
    </row>
    <row r="107" spans="1:13" x14ac:dyDescent="0.25">
      <c r="A107" s="65"/>
      <c r="B107" s="53"/>
      <c r="C107" s="65"/>
      <c r="D107" s="65"/>
      <c r="E107" s="65"/>
      <c r="F107" s="65"/>
      <c r="G107" s="65"/>
      <c r="H107" s="57">
        <v>0</v>
      </c>
      <c r="I107" s="58">
        <v>0</v>
      </c>
      <c r="J107" s="19">
        <f>I107*'Összesítő tábla'!$F$16</f>
        <v>0</v>
      </c>
      <c r="K107" s="66"/>
      <c r="L107" s="67"/>
      <c r="M107" s="46" t="str">
        <f>IF(H107*'Összesítő tábla'!$F$16=0,"",(IF(H107*'Összesítő tábla'!$F$16&gt;500000,"igen","nem")))</f>
        <v/>
      </c>
    </row>
    <row r="108" spans="1:13" x14ac:dyDescent="0.25">
      <c r="A108" s="65"/>
      <c r="B108" s="53"/>
      <c r="C108" s="65"/>
      <c r="D108" s="65"/>
      <c r="E108" s="65"/>
      <c r="F108" s="65"/>
      <c r="G108" s="65"/>
      <c r="H108" s="57">
        <v>0</v>
      </c>
      <c r="I108" s="58">
        <v>0</v>
      </c>
      <c r="J108" s="19">
        <f>I108*'Összesítő tábla'!$F$16</f>
        <v>0</v>
      </c>
      <c r="K108" s="66"/>
      <c r="L108" s="67"/>
      <c r="M108" s="46" t="str">
        <f>IF(H108*'Összesítő tábla'!$F$16=0,"",(IF(H108*'Összesítő tábla'!$F$16&gt;500000,"igen","nem")))</f>
        <v/>
      </c>
    </row>
    <row r="109" spans="1:13" x14ac:dyDescent="0.25">
      <c r="A109" s="65"/>
      <c r="B109" s="53"/>
      <c r="C109" s="65"/>
      <c r="D109" s="65"/>
      <c r="E109" s="65"/>
      <c r="F109" s="65"/>
      <c r="G109" s="65"/>
      <c r="H109" s="57">
        <v>0</v>
      </c>
      <c r="I109" s="58">
        <v>0</v>
      </c>
      <c r="J109" s="19">
        <f>I109*'Összesítő tábla'!$F$16</f>
        <v>0</v>
      </c>
      <c r="K109" s="66"/>
      <c r="L109" s="67"/>
      <c r="M109" s="46" t="str">
        <f>IF(H109*'Összesítő tábla'!$F$16=0,"",(IF(H109*'Összesítő tábla'!$F$16&gt;500000,"igen","nem")))</f>
        <v/>
      </c>
    </row>
    <row r="110" spans="1:13" x14ac:dyDescent="0.25">
      <c r="A110" s="65"/>
      <c r="B110" s="53"/>
      <c r="C110" s="65"/>
      <c r="D110" s="65"/>
      <c r="E110" s="65"/>
      <c r="F110" s="65"/>
      <c r="G110" s="65"/>
      <c r="H110" s="57">
        <v>0</v>
      </c>
      <c r="I110" s="58">
        <v>0</v>
      </c>
      <c r="J110" s="19">
        <f>I110*'Összesítő tábla'!$F$16</f>
        <v>0</v>
      </c>
      <c r="K110" s="66"/>
      <c r="L110" s="67"/>
      <c r="M110" s="46" t="str">
        <f>IF(H110*'Összesítő tábla'!$F$16=0,"",(IF(H110*'Összesítő tábla'!$F$16&gt;500000,"igen","nem")))</f>
        <v/>
      </c>
    </row>
    <row r="111" spans="1:13" x14ac:dyDescent="0.25">
      <c r="A111" s="65"/>
      <c r="B111" s="53"/>
      <c r="C111" s="65"/>
      <c r="D111" s="65"/>
      <c r="E111" s="65"/>
      <c r="F111" s="65"/>
      <c r="G111" s="65"/>
      <c r="H111" s="57">
        <v>0</v>
      </c>
      <c r="I111" s="58">
        <v>0</v>
      </c>
      <c r="J111" s="19">
        <f>I111*'Összesítő tábla'!$F$16</f>
        <v>0</v>
      </c>
      <c r="K111" s="66"/>
      <c r="L111" s="67"/>
      <c r="M111" s="46" t="str">
        <f>IF(H111*'Összesítő tábla'!$F$16=0,"",(IF(H111*'Összesítő tábla'!$F$16&gt;500000,"igen","nem")))</f>
        <v/>
      </c>
    </row>
    <row r="112" spans="1:13" x14ac:dyDescent="0.25">
      <c r="A112" s="65"/>
      <c r="B112" s="53"/>
      <c r="C112" s="65"/>
      <c r="D112" s="65"/>
      <c r="E112" s="65"/>
      <c r="F112" s="65"/>
      <c r="G112" s="65"/>
      <c r="H112" s="57">
        <v>0</v>
      </c>
      <c r="I112" s="58">
        <v>0</v>
      </c>
      <c r="J112" s="19">
        <f>I112*'Összesítő tábla'!$F$16</f>
        <v>0</v>
      </c>
      <c r="K112" s="66"/>
      <c r="L112" s="67"/>
      <c r="M112" s="46" t="str">
        <f>IF(H112*'Összesítő tábla'!$F$16=0,"",(IF(H112*'Összesítő tábla'!$F$16&gt;500000,"igen","nem")))</f>
        <v/>
      </c>
    </row>
    <row r="113" spans="1:13" x14ac:dyDescent="0.25">
      <c r="A113" s="65"/>
      <c r="B113" s="53"/>
      <c r="C113" s="65"/>
      <c r="D113" s="65"/>
      <c r="E113" s="65"/>
      <c r="F113" s="65"/>
      <c r="G113" s="65"/>
      <c r="H113" s="57">
        <v>0</v>
      </c>
      <c r="I113" s="58">
        <v>0</v>
      </c>
      <c r="J113" s="19">
        <f>I113*'Összesítő tábla'!$F$16</f>
        <v>0</v>
      </c>
      <c r="K113" s="66"/>
      <c r="L113" s="67"/>
      <c r="M113" s="46" t="str">
        <f>IF(H113*'Összesítő tábla'!$F$16=0,"",(IF(H113*'Összesítő tábla'!$F$16&gt;500000,"igen","nem")))</f>
        <v/>
      </c>
    </row>
    <row r="114" spans="1:13" x14ac:dyDescent="0.25">
      <c r="A114" s="65"/>
      <c r="B114" s="53"/>
      <c r="C114" s="65"/>
      <c r="D114" s="65"/>
      <c r="E114" s="65"/>
      <c r="F114" s="65"/>
      <c r="G114" s="65"/>
      <c r="H114" s="57">
        <v>0</v>
      </c>
      <c r="I114" s="58">
        <v>0</v>
      </c>
      <c r="J114" s="19">
        <f>I114*'Összesítő tábla'!$F$16</f>
        <v>0</v>
      </c>
      <c r="K114" s="66"/>
      <c r="L114" s="67"/>
      <c r="M114" s="46" t="str">
        <f>IF(H114*'Összesítő tábla'!$F$16=0,"",(IF(H114*'Összesítő tábla'!$F$16&gt;500000,"igen","nem")))</f>
        <v/>
      </c>
    </row>
    <row r="115" spans="1:13" x14ac:dyDescent="0.25">
      <c r="A115" s="65"/>
      <c r="B115" s="53"/>
      <c r="C115" s="65"/>
      <c r="D115" s="65"/>
      <c r="E115" s="65"/>
      <c r="F115" s="65"/>
      <c r="G115" s="65"/>
      <c r="H115" s="57">
        <v>0</v>
      </c>
      <c r="I115" s="58">
        <v>0</v>
      </c>
      <c r="J115" s="19">
        <f>I115*'Összesítő tábla'!$F$16</f>
        <v>0</v>
      </c>
      <c r="K115" s="66"/>
      <c r="L115" s="67"/>
      <c r="M115" s="46" t="str">
        <f>IF(H115*'Összesítő tábla'!$F$16=0,"",(IF(H115*'Összesítő tábla'!$F$16&gt;500000,"igen","nem")))</f>
        <v/>
      </c>
    </row>
    <row r="116" spans="1:13" x14ac:dyDescent="0.25">
      <c r="A116" s="65"/>
      <c r="B116" s="53"/>
      <c r="C116" s="65"/>
      <c r="D116" s="65"/>
      <c r="E116" s="65"/>
      <c r="F116" s="65"/>
      <c r="G116" s="65"/>
      <c r="H116" s="57">
        <v>0</v>
      </c>
      <c r="I116" s="58">
        <v>0</v>
      </c>
      <c r="J116" s="19">
        <f>I116*'Összesítő tábla'!$F$16</f>
        <v>0</v>
      </c>
      <c r="K116" s="66"/>
      <c r="L116" s="67"/>
      <c r="M116" s="46" t="str">
        <f>IF(H116*'Összesítő tábla'!$F$16=0,"",(IF(H116*'Összesítő tábla'!$F$16&gt;500000,"igen","nem")))</f>
        <v/>
      </c>
    </row>
    <row r="117" spans="1:13" x14ac:dyDescent="0.25">
      <c r="A117" s="65"/>
      <c r="B117" s="53"/>
      <c r="C117" s="65"/>
      <c r="D117" s="65"/>
      <c r="E117" s="65"/>
      <c r="F117" s="65"/>
      <c r="G117" s="65"/>
      <c r="H117" s="57">
        <v>0</v>
      </c>
      <c r="I117" s="58">
        <v>0</v>
      </c>
      <c r="J117" s="19">
        <f>I117*'Összesítő tábla'!$F$16</f>
        <v>0</v>
      </c>
      <c r="K117" s="66"/>
      <c r="L117" s="67"/>
      <c r="M117" s="46" t="str">
        <f>IF(H117*'Összesítő tábla'!$F$16=0,"",(IF(H117*'Összesítő tábla'!$F$16&gt;500000,"igen","nem")))</f>
        <v/>
      </c>
    </row>
    <row r="118" spans="1:13" x14ac:dyDescent="0.25">
      <c r="A118" s="65"/>
      <c r="B118" s="53"/>
      <c r="C118" s="65"/>
      <c r="D118" s="65"/>
      <c r="E118" s="65"/>
      <c r="F118" s="65"/>
      <c r="G118" s="65"/>
      <c r="H118" s="57">
        <v>0</v>
      </c>
      <c r="I118" s="58">
        <v>0</v>
      </c>
      <c r="J118" s="19">
        <f>I118*'Összesítő tábla'!$F$16</f>
        <v>0</v>
      </c>
      <c r="K118" s="66"/>
      <c r="L118" s="67"/>
      <c r="M118" s="46" t="str">
        <f>IF(H118*'Összesítő tábla'!$F$16=0,"",(IF(H118*'Összesítő tábla'!$F$16&gt;500000,"igen","nem")))</f>
        <v/>
      </c>
    </row>
    <row r="119" spans="1:13" x14ac:dyDescent="0.25">
      <c r="A119" s="65"/>
      <c r="B119" s="53"/>
      <c r="C119" s="65"/>
      <c r="D119" s="65"/>
      <c r="E119" s="65"/>
      <c r="F119" s="65"/>
      <c r="G119" s="65"/>
      <c r="H119" s="57">
        <v>0</v>
      </c>
      <c r="I119" s="58">
        <v>0</v>
      </c>
      <c r="J119" s="19">
        <f>I119*'Összesítő tábla'!$F$16</f>
        <v>0</v>
      </c>
      <c r="K119" s="66"/>
      <c r="L119" s="67"/>
      <c r="M119" s="46" t="str">
        <f>IF(H119*'Összesítő tábla'!$F$16=0,"",(IF(H119*'Összesítő tábla'!$F$16&gt;500000,"igen","nem")))</f>
        <v/>
      </c>
    </row>
    <row r="120" spans="1:13" x14ac:dyDescent="0.25">
      <c r="A120" s="65"/>
      <c r="B120" s="53"/>
      <c r="C120" s="65"/>
      <c r="D120" s="65"/>
      <c r="E120" s="65"/>
      <c r="F120" s="65"/>
      <c r="G120" s="65"/>
      <c r="H120" s="57">
        <v>0</v>
      </c>
      <c r="I120" s="58">
        <v>0</v>
      </c>
      <c r="J120" s="19">
        <f>I120*'Összesítő tábla'!$F$16</f>
        <v>0</v>
      </c>
      <c r="K120" s="66"/>
      <c r="L120" s="67"/>
      <c r="M120" s="46" t="str">
        <f>IF(H120*'Összesítő tábla'!$F$16=0,"",(IF(H120*'Összesítő tábla'!$F$16&gt;500000,"igen","nem")))</f>
        <v/>
      </c>
    </row>
    <row r="121" spans="1:13" x14ac:dyDescent="0.25">
      <c r="A121" s="65"/>
      <c r="B121" s="53"/>
      <c r="C121" s="65"/>
      <c r="D121" s="65"/>
      <c r="E121" s="65"/>
      <c r="F121" s="65"/>
      <c r="G121" s="65"/>
      <c r="H121" s="57">
        <v>0</v>
      </c>
      <c r="I121" s="58">
        <v>0</v>
      </c>
      <c r="J121" s="19">
        <f>I121*'Összesítő tábla'!$F$16</f>
        <v>0</v>
      </c>
      <c r="K121" s="66"/>
      <c r="L121" s="67"/>
      <c r="M121" s="46" t="str">
        <f>IF(H121*'Összesítő tábla'!$F$16=0,"",(IF(H121*'Összesítő tábla'!$F$16&gt;500000,"igen","nem")))</f>
        <v/>
      </c>
    </row>
    <row r="122" spans="1:13" x14ac:dyDescent="0.25">
      <c r="A122" s="65"/>
      <c r="B122" s="53"/>
      <c r="C122" s="65"/>
      <c r="D122" s="65"/>
      <c r="E122" s="65"/>
      <c r="F122" s="65"/>
      <c r="G122" s="65"/>
      <c r="H122" s="57">
        <v>0</v>
      </c>
      <c r="I122" s="58">
        <v>0</v>
      </c>
      <c r="J122" s="19">
        <f>I122*'Összesítő tábla'!$F$16</f>
        <v>0</v>
      </c>
      <c r="K122" s="66"/>
      <c r="L122" s="67"/>
      <c r="M122" s="46" t="str">
        <f>IF(H122*'Összesítő tábla'!$F$16=0,"",(IF(H122*'Összesítő tábla'!$F$16&gt;500000,"igen","nem")))</f>
        <v/>
      </c>
    </row>
    <row r="123" spans="1:13" x14ac:dyDescent="0.25">
      <c r="A123" s="65"/>
      <c r="B123" s="53"/>
      <c r="C123" s="65"/>
      <c r="D123" s="65"/>
      <c r="E123" s="65"/>
      <c r="F123" s="65"/>
      <c r="G123" s="65"/>
      <c r="H123" s="57">
        <v>0</v>
      </c>
      <c r="I123" s="58">
        <v>0</v>
      </c>
      <c r="J123" s="19">
        <f>I123*'Összesítő tábla'!$F$16</f>
        <v>0</v>
      </c>
      <c r="K123" s="66"/>
      <c r="L123" s="67"/>
      <c r="M123" s="46" t="str">
        <f>IF(H123*'Összesítő tábla'!$F$16=0,"",(IF(H123*'Összesítő tábla'!$F$16&gt;500000,"igen","nem")))</f>
        <v/>
      </c>
    </row>
    <row r="124" spans="1:13" x14ac:dyDescent="0.25">
      <c r="A124" s="65"/>
      <c r="B124" s="53"/>
      <c r="C124" s="65"/>
      <c r="D124" s="65"/>
      <c r="E124" s="65"/>
      <c r="F124" s="65"/>
      <c r="G124" s="65"/>
      <c r="H124" s="57">
        <v>0</v>
      </c>
      <c r="I124" s="58">
        <v>0</v>
      </c>
      <c r="J124" s="19">
        <f>I124*'Összesítő tábla'!$F$16</f>
        <v>0</v>
      </c>
      <c r="K124" s="66"/>
      <c r="L124" s="67"/>
      <c r="M124" s="46" t="str">
        <f>IF(H124*'Összesítő tábla'!$F$16=0,"",(IF(H124*'Összesítő tábla'!$F$16&gt;500000,"igen","nem")))</f>
        <v/>
      </c>
    </row>
    <row r="125" spans="1:13" x14ac:dyDescent="0.25">
      <c r="A125" s="65"/>
      <c r="B125" s="53"/>
      <c r="C125" s="65"/>
      <c r="D125" s="65"/>
      <c r="E125" s="65"/>
      <c r="F125" s="65"/>
      <c r="G125" s="65"/>
      <c r="H125" s="57">
        <v>0</v>
      </c>
      <c r="I125" s="58">
        <v>0</v>
      </c>
      <c r="J125" s="19">
        <f>I125*'Összesítő tábla'!$F$16</f>
        <v>0</v>
      </c>
      <c r="K125" s="66"/>
      <c r="L125" s="67"/>
      <c r="M125" s="46" t="str">
        <f>IF(H125*'Összesítő tábla'!$F$16=0,"",(IF(H125*'Összesítő tábla'!$F$16&gt;500000,"igen","nem")))</f>
        <v/>
      </c>
    </row>
    <row r="126" spans="1:13" x14ac:dyDescent="0.25">
      <c r="A126" s="65"/>
      <c r="B126" s="53"/>
      <c r="C126" s="65"/>
      <c r="D126" s="65"/>
      <c r="E126" s="65"/>
      <c r="F126" s="65"/>
      <c r="G126" s="65"/>
      <c r="H126" s="57">
        <v>0</v>
      </c>
      <c r="I126" s="58">
        <v>0</v>
      </c>
      <c r="J126" s="19">
        <f>I126*'Összesítő tábla'!$F$16</f>
        <v>0</v>
      </c>
      <c r="K126" s="66"/>
      <c r="L126" s="67"/>
      <c r="M126" s="46" t="str">
        <f>IF(H126*'Összesítő tábla'!$F$16=0,"",(IF(H126*'Összesítő tábla'!$F$16&gt;500000,"igen","nem")))</f>
        <v/>
      </c>
    </row>
    <row r="127" spans="1:13" x14ac:dyDescent="0.25">
      <c r="A127" s="65"/>
      <c r="B127" s="53"/>
      <c r="C127" s="65"/>
      <c r="D127" s="65"/>
      <c r="E127" s="65"/>
      <c r="F127" s="65"/>
      <c r="G127" s="65"/>
      <c r="H127" s="57">
        <v>0</v>
      </c>
      <c r="I127" s="58">
        <v>0</v>
      </c>
      <c r="J127" s="19">
        <f>I127*'Összesítő tábla'!$F$16</f>
        <v>0</v>
      </c>
      <c r="K127" s="66"/>
      <c r="L127" s="67"/>
      <c r="M127" s="46" t="str">
        <f>IF(H127*'Összesítő tábla'!$F$16=0,"",(IF(H127*'Összesítő tábla'!$F$16&gt;500000,"igen","nem")))</f>
        <v/>
      </c>
    </row>
    <row r="128" spans="1:13" x14ac:dyDescent="0.25">
      <c r="A128" s="65"/>
      <c r="B128" s="53"/>
      <c r="C128" s="65"/>
      <c r="D128" s="65"/>
      <c r="E128" s="65"/>
      <c r="F128" s="65"/>
      <c r="G128" s="65"/>
      <c r="H128" s="57">
        <v>0</v>
      </c>
      <c r="I128" s="58">
        <v>0</v>
      </c>
      <c r="J128" s="19">
        <f>I128*'Összesítő tábla'!$F$16</f>
        <v>0</v>
      </c>
      <c r="K128" s="66"/>
      <c r="L128" s="67"/>
      <c r="M128" s="46" t="str">
        <f>IF(H128*'Összesítő tábla'!$F$16=0,"",(IF(H128*'Összesítő tábla'!$F$16&gt;500000,"igen","nem")))</f>
        <v/>
      </c>
    </row>
    <row r="129" spans="1:13" x14ac:dyDescent="0.25">
      <c r="A129" s="65"/>
      <c r="B129" s="53"/>
      <c r="C129" s="65"/>
      <c r="D129" s="65"/>
      <c r="E129" s="65"/>
      <c r="F129" s="65"/>
      <c r="G129" s="65"/>
      <c r="H129" s="57">
        <v>0</v>
      </c>
      <c r="I129" s="58">
        <v>0</v>
      </c>
      <c r="J129" s="19">
        <f>I129*'Összesítő tábla'!$F$16</f>
        <v>0</v>
      </c>
      <c r="K129" s="66"/>
      <c r="L129" s="67"/>
      <c r="M129" s="46" t="str">
        <f>IF(H129*'Összesítő tábla'!$F$16=0,"",(IF(H129*'Összesítő tábla'!$F$16&gt;500000,"igen","nem")))</f>
        <v/>
      </c>
    </row>
    <row r="130" spans="1:13" x14ac:dyDescent="0.25">
      <c r="A130" s="65"/>
      <c r="B130" s="53"/>
      <c r="C130" s="65"/>
      <c r="D130" s="65"/>
      <c r="E130" s="65"/>
      <c r="F130" s="65"/>
      <c r="G130" s="65"/>
      <c r="H130" s="57">
        <v>0</v>
      </c>
      <c r="I130" s="58">
        <v>0</v>
      </c>
      <c r="J130" s="19">
        <f>I130*'Összesítő tábla'!$F$16</f>
        <v>0</v>
      </c>
      <c r="K130" s="66"/>
      <c r="L130" s="67"/>
      <c r="M130" s="46" t="str">
        <f>IF(H130*'Összesítő tábla'!$F$16=0,"",(IF(H130*'Összesítő tábla'!$F$16&gt;500000,"igen","nem")))</f>
        <v/>
      </c>
    </row>
    <row r="131" spans="1:13" x14ac:dyDescent="0.25">
      <c r="A131" s="65"/>
      <c r="B131" s="53"/>
      <c r="C131" s="65"/>
      <c r="D131" s="65"/>
      <c r="E131" s="65"/>
      <c r="F131" s="65"/>
      <c r="G131" s="65"/>
      <c r="H131" s="57">
        <v>0</v>
      </c>
      <c r="I131" s="58">
        <v>0</v>
      </c>
      <c r="J131" s="19">
        <f>I131*'Összesítő tábla'!$F$16</f>
        <v>0</v>
      </c>
      <c r="K131" s="66"/>
      <c r="L131" s="67"/>
      <c r="M131" s="46" t="str">
        <f>IF(H131*'Összesítő tábla'!$F$16=0,"",(IF(H131*'Összesítő tábla'!$F$16&gt;500000,"igen","nem")))</f>
        <v/>
      </c>
    </row>
    <row r="132" spans="1:13" x14ac:dyDescent="0.25">
      <c r="A132" s="65"/>
      <c r="B132" s="53"/>
      <c r="C132" s="65"/>
      <c r="D132" s="65"/>
      <c r="E132" s="65"/>
      <c r="F132" s="65"/>
      <c r="G132" s="65"/>
      <c r="H132" s="57">
        <v>0</v>
      </c>
      <c r="I132" s="58">
        <v>0</v>
      </c>
      <c r="J132" s="19">
        <f>I132*'Összesítő tábla'!$F$16</f>
        <v>0</v>
      </c>
      <c r="K132" s="66"/>
      <c r="L132" s="67"/>
      <c r="M132" s="46" t="str">
        <f>IF(H132*'Összesítő tábla'!$F$16=0,"",(IF(H132*'Összesítő tábla'!$F$16&gt;500000,"igen","nem")))</f>
        <v/>
      </c>
    </row>
    <row r="133" spans="1:13" x14ac:dyDescent="0.25">
      <c r="A133" s="65"/>
      <c r="B133" s="53"/>
      <c r="C133" s="65"/>
      <c r="D133" s="65"/>
      <c r="E133" s="65"/>
      <c r="F133" s="65"/>
      <c r="G133" s="65"/>
      <c r="H133" s="57">
        <v>0</v>
      </c>
      <c r="I133" s="58">
        <v>0</v>
      </c>
      <c r="J133" s="19">
        <f>I133*'Összesítő tábla'!$F$16</f>
        <v>0</v>
      </c>
      <c r="K133" s="66"/>
      <c r="L133" s="67"/>
      <c r="M133" s="46" t="str">
        <f>IF(H133*'Összesítő tábla'!$F$16=0,"",(IF(H133*'Összesítő tábla'!$F$16&gt;500000,"igen","nem")))</f>
        <v/>
      </c>
    </row>
    <row r="134" spans="1:13" x14ac:dyDescent="0.25">
      <c r="A134" s="65"/>
      <c r="B134" s="53"/>
      <c r="C134" s="65"/>
      <c r="D134" s="65"/>
      <c r="E134" s="65"/>
      <c r="F134" s="65"/>
      <c r="G134" s="65"/>
      <c r="H134" s="57">
        <v>0</v>
      </c>
      <c r="I134" s="58">
        <v>0</v>
      </c>
      <c r="J134" s="19">
        <f>I134*'Összesítő tábla'!$F$16</f>
        <v>0</v>
      </c>
      <c r="K134" s="66"/>
      <c r="L134" s="67"/>
      <c r="M134" s="46" t="str">
        <f>IF(H134*'Összesítő tábla'!$F$16=0,"",(IF(H134*'Összesítő tábla'!$F$16&gt;500000,"igen","nem")))</f>
        <v/>
      </c>
    </row>
    <row r="135" spans="1:13" x14ac:dyDescent="0.25">
      <c r="A135" s="65"/>
      <c r="B135" s="53"/>
      <c r="C135" s="65"/>
      <c r="D135" s="65"/>
      <c r="E135" s="65"/>
      <c r="F135" s="65"/>
      <c r="G135" s="65"/>
      <c r="H135" s="57">
        <v>0</v>
      </c>
      <c r="I135" s="58">
        <v>0</v>
      </c>
      <c r="J135" s="19">
        <f>I135*'Összesítő tábla'!$F$16</f>
        <v>0</v>
      </c>
      <c r="K135" s="66"/>
      <c r="L135" s="67"/>
      <c r="M135" s="46" t="str">
        <f>IF(H135*'Összesítő tábla'!$F$16=0,"",(IF(H135*'Összesítő tábla'!$F$16&gt;500000,"igen","nem")))</f>
        <v/>
      </c>
    </row>
    <row r="136" spans="1:13" x14ac:dyDescent="0.25">
      <c r="A136" s="65"/>
      <c r="B136" s="53"/>
      <c r="C136" s="65"/>
      <c r="D136" s="65"/>
      <c r="E136" s="65"/>
      <c r="F136" s="65"/>
      <c r="G136" s="65"/>
      <c r="H136" s="57">
        <v>0</v>
      </c>
      <c r="I136" s="58">
        <v>0</v>
      </c>
      <c r="J136" s="19">
        <f>I136*'Összesítő tábla'!$F$16</f>
        <v>0</v>
      </c>
      <c r="K136" s="66"/>
      <c r="L136" s="67"/>
      <c r="M136" s="46" t="str">
        <f>IF(H136*'Összesítő tábla'!$F$16=0,"",(IF(H136*'Összesítő tábla'!$F$16&gt;500000,"igen","nem")))</f>
        <v/>
      </c>
    </row>
    <row r="137" spans="1:13" x14ac:dyDescent="0.25">
      <c r="A137" s="65"/>
      <c r="B137" s="53"/>
      <c r="C137" s="65"/>
      <c r="D137" s="65"/>
      <c r="E137" s="65"/>
      <c r="F137" s="65"/>
      <c r="G137" s="65"/>
      <c r="H137" s="57">
        <v>0</v>
      </c>
      <c r="I137" s="58">
        <v>0</v>
      </c>
      <c r="J137" s="19">
        <f>I137*'Összesítő tábla'!$F$16</f>
        <v>0</v>
      </c>
      <c r="K137" s="66"/>
      <c r="L137" s="67"/>
      <c r="M137" s="46" t="str">
        <f>IF(H137*'Összesítő tábla'!$F$16=0,"",(IF(H137*'Összesítő tábla'!$F$16&gt;500000,"igen","nem")))</f>
        <v/>
      </c>
    </row>
    <row r="138" spans="1:13" x14ac:dyDescent="0.25">
      <c r="A138" s="65"/>
      <c r="B138" s="53"/>
      <c r="C138" s="65"/>
      <c r="D138" s="65"/>
      <c r="E138" s="65"/>
      <c r="F138" s="65"/>
      <c r="G138" s="65"/>
      <c r="H138" s="57">
        <v>0</v>
      </c>
      <c r="I138" s="58">
        <v>0</v>
      </c>
      <c r="J138" s="19">
        <f>I138*'Összesítő tábla'!$F$16</f>
        <v>0</v>
      </c>
      <c r="K138" s="66"/>
      <c r="L138" s="67"/>
      <c r="M138" s="46" t="str">
        <f>IF(H138*'Összesítő tábla'!$F$16=0,"",(IF(H138*'Összesítő tábla'!$F$16&gt;500000,"igen","nem")))</f>
        <v/>
      </c>
    </row>
    <row r="139" spans="1:13" x14ac:dyDescent="0.25">
      <c r="A139" s="65"/>
      <c r="B139" s="53"/>
      <c r="C139" s="65"/>
      <c r="D139" s="65"/>
      <c r="E139" s="65"/>
      <c r="F139" s="65"/>
      <c r="G139" s="65"/>
      <c r="H139" s="57">
        <v>0</v>
      </c>
      <c r="I139" s="58">
        <v>0</v>
      </c>
      <c r="J139" s="19">
        <f>I139*'Összesítő tábla'!$F$16</f>
        <v>0</v>
      </c>
      <c r="K139" s="66"/>
      <c r="L139" s="67"/>
      <c r="M139" s="46" t="str">
        <f>IF(H139*'Összesítő tábla'!$F$16=0,"",(IF(H139*'Összesítő tábla'!$F$16&gt;500000,"igen","nem")))</f>
        <v/>
      </c>
    </row>
    <row r="140" spans="1:13" x14ac:dyDescent="0.25">
      <c r="A140" s="65"/>
      <c r="B140" s="53"/>
      <c r="C140" s="65"/>
      <c r="D140" s="65"/>
      <c r="E140" s="65"/>
      <c r="F140" s="65"/>
      <c r="G140" s="65"/>
      <c r="H140" s="57">
        <v>0</v>
      </c>
      <c r="I140" s="58">
        <v>0</v>
      </c>
      <c r="J140" s="19">
        <f>I140*'Összesítő tábla'!$F$16</f>
        <v>0</v>
      </c>
      <c r="K140" s="66"/>
      <c r="L140" s="67"/>
      <c r="M140" s="46" t="str">
        <f>IF(H140*'Összesítő tábla'!$F$16=0,"",(IF(H140*'Összesítő tábla'!$F$16&gt;500000,"igen","nem")))</f>
        <v/>
      </c>
    </row>
    <row r="141" spans="1:13" x14ac:dyDescent="0.25">
      <c r="A141" s="65"/>
      <c r="B141" s="53"/>
      <c r="C141" s="65"/>
      <c r="D141" s="65"/>
      <c r="E141" s="65"/>
      <c r="F141" s="65"/>
      <c r="G141" s="65"/>
      <c r="H141" s="57">
        <v>0</v>
      </c>
      <c r="I141" s="58">
        <v>0</v>
      </c>
      <c r="J141" s="19">
        <f>I141*'Összesítő tábla'!$F$16</f>
        <v>0</v>
      </c>
      <c r="K141" s="66"/>
      <c r="L141" s="67"/>
      <c r="M141" s="46" t="str">
        <f>IF(H141*'Összesítő tábla'!$F$16=0,"",(IF(H141*'Összesítő tábla'!$F$16&gt;500000,"igen","nem")))</f>
        <v/>
      </c>
    </row>
    <row r="142" spans="1:13" x14ac:dyDescent="0.25">
      <c r="A142" s="65"/>
      <c r="B142" s="53"/>
      <c r="C142" s="65"/>
      <c r="D142" s="65"/>
      <c r="E142" s="65"/>
      <c r="F142" s="65"/>
      <c r="G142" s="65"/>
      <c r="H142" s="57">
        <v>0</v>
      </c>
      <c r="I142" s="58">
        <v>0</v>
      </c>
      <c r="J142" s="19">
        <f>I142*'Összesítő tábla'!$F$16</f>
        <v>0</v>
      </c>
      <c r="K142" s="66"/>
      <c r="L142" s="67"/>
      <c r="M142" s="46" t="str">
        <f>IF(H142*'Összesítő tábla'!$F$16=0,"",(IF(H142*'Összesítő tábla'!$F$16&gt;500000,"igen","nem")))</f>
        <v/>
      </c>
    </row>
    <row r="143" spans="1:13" x14ac:dyDescent="0.25">
      <c r="A143" s="65"/>
      <c r="B143" s="53"/>
      <c r="C143" s="65"/>
      <c r="D143" s="65"/>
      <c r="E143" s="65"/>
      <c r="F143" s="65"/>
      <c r="G143" s="65"/>
      <c r="H143" s="57">
        <v>0</v>
      </c>
      <c r="I143" s="58">
        <v>0</v>
      </c>
      <c r="J143" s="19">
        <f>I143*'Összesítő tábla'!$F$16</f>
        <v>0</v>
      </c>
      <c r="K143" s="66"/>
      <c r="L143" s="67"/>
      <c r="M143" s="46" t="str">
        <f>IF(H143*'Összesítő tábla'!$F$16=0,"",(IF(H143*'Összesítő tábla'!$F$16&gt;500000,"igen","nem")))</f>
        <v/>
      </c>
    </row>
    <row r="144" spans="1:13" x14ac:dyDescent="0.25">
      <c r="A144" s="65"/>
      <c r="B144" s="53"/>
      <c r="C144" s="65"/>
      <c r="D144" s="65"/>
      <c r="E144" s="65"/>
      <c r="F144" s="65"/>
      <c r="G144" s="65"/>
      <c r="H144" s="57">
        <v>0</v>
      </c>
      <c r="I144" s="58">
        <v>0</v>
      </c>
      <c r="J144" s="19">
        <f>I144*'Összesítő tábla'!$F$16</f>
        <v>0</v>
      </c>
      <c r="K144" s="66"/>
      <c r="L144" s="67"/>
      <c r="M144" s="46" t="str">
        <f>IF(H144*'Összesítő tábla'!$F$16=0,"",(IF(H144*'Összesítő tábla'!$F$16&gt;500000,"igen","nem")))</f>
        <v/>
      </c>
    </row>
    <row r="145" spans="1:13" x14ac:dyDescent="0.25">
      <c r="A145" s="65"/>
      <c r="B145" s="53"/>
      <c r="C145" s="65"/>
      <c r="D145" s="65"/>
      <c r="E145" s="65"/>
      <c r="F145" s="65"/>
      <c r="G145" s="65"/>
      <c r="H145" s="57">
        <v>0</v>
      </c>
      <c r="I145" s="58">
        <v>0</v>
      </c>
      <c r="J145" s="19">
        <f>I145*'Összesítő tábla'!$F$16</f>
        <v>0</v>
      </c>
      <c r="K145" s="66"/>
      <c r="L145" s="67"/>
      <c r="M145" s="46" t="str">
        <f>IF(H145*'Összesítő tábla'!$F$16=0,"",(IF(H145*'Összesítő tábla'!$F$16&gt;500000,"igen","nem")))</f>
        <v/>
      </c>
    </row>
    <row r="146" spans="1:13" x14ac:dyDescent="0.25">
      <c r="A146" s="65"/>
      <c r="B146" s="53"/>
      <c r="C146" s="65"/>
      <c r="D146" s="65"/>
      <c r="E146" s="65"/>
      <c r="F146" s="65"/>
      <c r="G146" s="65"/>
      <c r="H146" s="57">
        <v>0</v>
      </c>
      <c r="I146" s="58">
        <v>0</v>
      </c>
      <c r="J146" s="19">
        <f>I146*'Összesítő tábla'!$F$16</f>
        <v>0</v>
      </c>
      <c r="K146" s="66"/>
      <c r="L146" s="67"/>
      <c r="M146" s="46" t="str">
        <f>IF(H146*'Összesítő tábla'!$F$16=0,"",(IF(H146*'Összesítő tábla'!$F$16&gt;500000,"igen","nem")))</f>
        <v/>
      </c>
    </row>
    <row r="147" spans="1:13" x14ac:dyDescent="0.25">
      <c r="A147" s="65"/>
      <c r="B147" s="53"/>
      <c r="C147" s="65"/>
      <c r="D147" s="65"/>
      <c r="E147" s="65"/>
      <c r="F147" s="65"/>
      <c r="G147" s="65"/>
      <c r="H147" s="57">
        <v>0</v>
      </c>
      <c r="I147" s="58">
        <v>0</v>
      </c>
      <c r="J147" s="19">
        <f>I147*'Összesítő tábla'!$F$16</f>
        <v>0</v>
      </c>
      <c r="K147" s="66"/>
      <c r="L147" s="67"/>
      <c r="M147" s="46" t="str">
        <f>IF(H147*'Összesítő tábla'!$F$16=0,"",(IF(H147*'Összesítő tábla'!$F$16&gt;500000,"igen","nem")))</f>
        <v/>
      </c>
    </row>
    <row r="148" spans="1:13" x14ac:dyDescent="0.25">
      <c r="A148" s="65"/>
      <c r="B148" s="53"/>
      <c r="C148" s="65"/>
      <c r="D148" s="65"/>
      <c r="E148" s="65"/>
      <c r="F148" s="65"/>
      <c r="G148" s="65"/>
      <c r="H148" s="57">
        <v>0</v>
      </c>
      <c r="I148" s="58">
        <v>0</v>
      </c>
      <c r="J148" s="19">
        <f>I148*'Összesítő tábla'!$F$16</f>
        <v>0</v>
      </c>
      <c r="K148" s="66"/>
      <c r="L148" s="67"/>
      <c r="M148" s="46" t="str">
        <f>IF(H148*'Összesítő tábla'!$F$16=0,"",(IF(H148*'Összesítő tábla'!$F$16&gt;500000,"igen","nem")))</f>
        <v/>
      </c>
    </row>
    <row r="149" spans="1:13" x14ac:dyDescent="0.25">
      <c r="A149" s="65"/>
      <c r="B149" s="53"/>
      <c r="C149" s="65"/>
      <c r="D149" s="65"/>
      <c r="E149" s="65"/>
      <c r="F149" s="65"/>
      <c r="G149" s="65"/>
      <c r="H149" s="57">
        <v>0</v>
      </c>
      <c r="I149" s="58">
        <v>0</v>
      </c>
      <c r="J149" s="19">
        <f>I149*'Összesítő tábla'!$F$16</f>
        <v>0</v>
      </c>
      <c r="K149" s="66"/>
      <c r="L149" s="67"/>
      <c r="M149" s="46" t="str">
        <f>IF(H149*'Összesítő tábla'!$F$16=0,"",(IF(H149*'Összesítő tábla'!$F$16&gt;500000,"igen","nem")))</f>
        <v/>
      </c>
    </row>
    <row r="150" spans="1:13" x14ac:dyDescent="0.25">
      <c r="A150" s="65"/>
      <c r="B150" s="53"/>
      <c r="C150" s="65"/>
      <c r="D150" s="65"/>
      <c r="E150" s="65"/>
      <c r="F150" s="65"/>
      <c r="G150" s="65"/>
      <c r="H150" s="57">
        <v>0</v>
      </c>
      <c r="I150" s="58">
        <v>0</v>
      </c>
      <c r="J150" s="19">
        <f>I150*'Összesítő tábla'!$F$16</f>
        <v>0</v>
      </c>
      <c r="K150" s="66"/>
      <c r="L150" s="67"/>
      <c r="M150" s="46" t="str">
        <f>IF(H150*'Összesítő tábla'!$F$16=0,"",(IF(H150*'Összesítő tábla'!$F$16&gt;500000,"igen","nem")))</f>
        <v/>
      </c>
    </row>
    <row r="151" spans="1:13" x14ac:dyDescent="0.25">
      <c r="A151" s="65"/>
      <c r="B151" s="53"/>
      <c r="C151" s="65"/>
      <c r="D151" s="65"/>
      <c r="E151" s="65"/>
      <c r="F151" s="65"/>
      <c r="G151" s="65"/>
      <c r="H151" s="57">
        <v>0</v>
      </c>
      <c r="I151" s="58">
        <v>0</v>
      </c>
      <c r="J151" s="19">
        <f>I151*'Összesítő tábla'!$F$16</f>
        <v>0</v>
      </c>
      <c r="K151" s="66"/>
      <c r="L151" s="67"/>
      <c r="M151" s="46" t="str">
        <f>IF(H151*'Összesítő tábla'!$F$16=0,"",(IF(H151*'Összesítő tábla'!$F$16&gt;500000,"igen","nem")))</f>
        <v/>
      </c>
    </row>
    <row r="152" spans="1:13" x14ac:dyDescent="0.25">
      <c r="A152" s="65"/>
      <c r="B152" s="53"/>
      <c r="C152" s="65"/>
      <c r="D152" s="65"/>
      <c r="E152" s="65"/>
      <c r="F152" s="65"/>
      <c r="G152" s="65"/>
      <c r="H152" s="57">
        <v>0</v>
      </c>
      <c r="I152" s="58">
        <v>0</v>
      </c>
      <c r="J152" s="19">
        <f>I152*'Összesítő tábla'!$F$16</f>
        <v>0</v>
      </c>
      <c r="K152" s="66"/>
      <c r="L152" s="67"/>
      <c r="M152" s="46" t="str">
        <f>IF(H152*'Összesítő tábla'!$F$16=0,"",(IF(H152*'Összesítő tábla'!$F$16&gt;500000,"igen","nem")))</f>
        <v/>
      </c>
    </row>
    <row r="153" spans="1:13" x14ac:dyDescent="0.25">
      <c r="A153" s="65"/>
      <c r="B153" s="53"/>
      <c r="C153" s="65"/>
      <c r="D153" s="65"/>
      <c r="E153" s="65"/>
      <c r="F153" s="65"/>
      <c r="G153" s="65"/>
      <c r="H153" s="57">
        <v>0</v>
      </c>
      <c r="I153" s="58">
        <v>0</v>
      </c>
      <c r="J153" s="19">
        <f>I153*'Összesítő tábla'!$F$16</f>
        <v>0</v>
      </c>
      <c r="K153" s="66"/>
      <c r="L153" s="67"/>
      <c r="M153" s="46" t="str">
        <f>IF(H153*'Összesítő tábla'!$F$16=0,"",(IF(H153*'Összesítő tábla'!$F$16&gt;500000,"igen","nem")))</f>
        <v/>
      </c>
    </row>
    <row r="154" spans="1:13" x14ac:dyDescent="0.25">
      <c r="A154" s="65"/>
      <c r="B154" s="53"/>
      <c r="C154" s="65"/>
      <c r="D154" s="65"/>
      <c r="E154" s="65"/>
      <c r="F154" s="65"/>
      <c r="G154" s="65"/>
      <c r="H154" s="57">
        <v>0</v>
      </c>
      <c r="I154" s="58">
        <v>0</v>
      </c>
      <c r="J154" s="19">
        <f>I154*'Összesítő tábla'!$F$16</f>
        <v>0</v>
      </c>
      <c r="K154" s="66"/>
      <c r="L154" s="67"/>
      <c r="M154" s="46" t="str">
        <f>IF(H154*'Összesítő tábla'!$F$16=0,"",(IF(H154*'Összesítő tábla'!$F$16&gt;500000,"igen","nem")))</f>
        <v/>
      </c>
    </row>
    <row r="155" spans="1:13" x14ac:dyDescent="0.25">
      <c r="A155" s="65"/>
      <c r="B155" s="53"/>
      <c r="C155" s="65"/>
      <c r="D155" s="65"/>
      <c r="E155" s="65"/>
      <c r="F155" s="65"/>
      <c r="G155" s="65"/>
      <c r="H155" s="57">
        <v>0</v>
      </c>
      <c r="I155" s="58">
        <v>0</v>
      </c>
      <c r="J155" s="19">
        <f>I155*'Összesítő tábla'!$F$16</f>
        <v>0</v>
      </c>
      <c r="K155" s="66"/>
      <c r="L155" s="67"/>
      <c r="M155" s="46" t="str">
        <f>IF(H155*'Összesítő tábla'!$F$16=0,"",(IF(H155*'Összesítő tábla'!$F$16&gt;500000,"igen","nem")))</f>
        <v/>
      </c>
    </row>
    <row r="156" spans="1:13" x14ac:dyDescent="0.25">
      <c r="A156" s="65"/>
      <c r="B156" s="53"/>
      <c r="C156" s="65"/>
      <c r="D156" s="65"/>
      <c r="E156" s="65"/>
      <c r="F156" s="65"/>
      <c r="G156" s="65"/>
      <c r="H156" s="57">
        <v>0</v>
      </c>
      <c r="I156" s="58">
        <v>0</v>
      </c>
      <c r="J156" s="19">
        <f>I156*'Összesítő tábla'!$F$16</f>
        <v>0</v>
      </c>
      <c r="K156" s="66"/>
      <c r="L156" s="67"/>
      <c r="M156" s="46" t="str">
        <f>IF(H156*'Összesítő tábla'!$F$16=0,"",(IF(H156*'Összesítő tábla'!$F$16&gt;500000,"igen","nem")))</f>
        <v/>
      </c>
    </row>
    <row r="157" spans="1:13" x14ac:dyDescent="0.25">
      <c r="A157" s="65"/>
      <c r="B157" s="53"/>
      <c r="C157" s="65"/>
      <c r="D157" s="65"/>
      <c r="E157" s="65"/>
      <c r="F157" s="65"/>
      <c r="G157" s="65"/>
      <c r="H157" s="57">
        <v>0</v>
      </c>
      <c r="I157" s="58">
        <v>0</v>
      </c>
      <c r="J157" s="19">
        <f>I157*'Összesítő tábla'!$F$16</f>
        <v>0</v>
      </c>
      <c r="K157" s="66"/>
      <c r="L157" s="67"/>
      <c r="M157" s="46" t="str">
        <f>IF(H157*'Összesítő tábla'!$F$16=0,"",(IF(H157*'Összesítő tábla'!$F$16&gt;500000,"igen","nem")))</f>
        <v/>
      </c>
    </row>
    <row r="158" spans="1:13" x14ac:dyDescent="0.25">
      <c r="A158" s="65"/>
      <c r="B158" s="53"/>
      <c r="C158" s="65"/>
      <c r="D158" s="65"/>
      <c r="E158" s="65"/>
      <c r="F158" s="65"/>
      <c r="G158" s="65"/>
      <c r="H158" s="57">
        <v>0</v>
      </c>
      <c r="I158" s="58">
        <v>0</v>
      </c>
      <c r="J158" s="19">
        <f>I158*'Összesítő tábla'!$F$16</f>
        <v>0</v>
      </c>
      <c r="K158" s="66"/>
      <c r="L158" s="67"/>
      <c r="M158" s="46" t="str">
        <f>IF(H158*'Összesítő tábla'!$F$16=0,"",(IF(H158*'Összesítő tábla'!$F$16&gt;500000,"igen","nem")))</f>
        <v/>
      </c>
    </row>
    <row r="159" spans="1:13" x14ac:dyDescent="0.25">
      <c r="A159" s="65"/>
      <c r="B159" s="53"/>
      <c r="C159" s="65"/>
      <c r="D159" s="65"/>
      <c r="E159" s="65"/>
      <c r="F159" s="65"/>
      <c r="G159" s="65"/>
      <c r="H159" s="57">
        <v>0</v>
      </c>
      <c r="I159" s="58">
        <v>0</v>
      </c>
      <c r="J159" s="19">
        <f>I159*'Összesítő tábla'!$F$16</f>
        <v>0</v>
      </c>
      <c r="K159" s="66"/>
      <c r="L159" s="67"/>
      <c r="M159" s="46" t="str">
        <f>IF(H159*'Összesítő tábla'!$F$16=0,"",(IF(H159*'Összesítő tábla'!$F$16&gt;500000,"igen","nem")))</f>
        <v/>
      </c>
    </row>
    <row r="160" spans="1:13" x14ac:dyDescent="0.25">
      <c r="A160" s="65"/>
      <c r="B160" s="53"/>
      <c r="C160" s="65"/>
      <c r="D160" s="65"/>
      <c r="E160" s="65"/>
      <c r="F160" s="65"/>
      <c r="G160" s="65"/>
      <c r="H160" s="57">
        <v>0</v>
      </c>
      <c r="I160" s="58">
        <v>0</v>
      </c>
      <c r="J160" s="19">
        <f>I160*'Összesítő tábla'!$F$16</f>
        <v>0</v>
      </c>
      <c r="K160" s="66"/>
      <c r="L160" s="67"/>
      <c r="M160" s="46" t="str">
        <f>IF(H160*'Összesítő tábla'!$F$16=0,"",(IF(H160*'Összesítő tábla'!$F$16&gt;500000,"igen","nem")))</f>
        <v/>
      </c>
    </row>
    <row r="161" spans="1:13" x14ac:dyDescent="0.25">
      <c r="A161" s="65"/>
      <c r="B161" s="53"/>
      <c r="C161" s="65"/>
      <c r="D161" s="65"/>
      <c r="E161" s="65"/>
      <c r="F161" s="65"/>
      <c r="G161" s="65"/>
      <c r="H161" s="57">
        <v>0</v>
      </c>
      <c r="I161" s="58">
        <v>0</v>
      </c>
      <c r="J161" s="19">
        <f>I161*'Összesítő tábla'!$F$16</f>
        <v>0</v>
      </c>
      <c r="K161" s="66"/>
      <c r="L161" s="67"/>
      <c r="M161" s="46" t="str">
        <f>IF(H161*'Összesítő tábla'!$F$16=0,"",(IF(H161*'Összesítő tábla'!$F$16&gt;500000,"igen","nem")))</f>
        <v/>
      </c>
    </row>
    <row r="162" spans="1:13" x14ac:dyDescent="0.25">
      <c r="A162" s="65"/>
      <c r="B162" s="53"/>
      <c r="C162" s="65"/>
      <c r="D162" s="65"/>
      <c r="E162" s="65"/>
      <c r="F162" s="65"/>
      <c r="G162" s="65"/>
      <c r="H162" s="57">
        <v>0</v>
      </c>
      <c r="I162" s="58">
        <v>0</v>
      </c>
      <c r="J162" s="19">
        <f>I162*'Összesítő tábla'!$F$16</f>
        <v>0</v>
      </c>
      <c r="K162" s="66"/>
      <c r="L162" s="67"/>
      <c r="M162" s="46" t="str">
        <f>IF(H162*'Összesítő tábla'!$F$16=0,"",(IF(H162*'Összesítő tábla'!$F$16&gt;500000,"igen","nem")))</f>
        <v/>
      </c>
    </row>
    <row r="163" spans="1:13" x14ac:dyDescent="0.25">
      <c r="A163" s="65"/>
      <c r="B163" s="53"/>
      <c r="C163" s="65"/>
      <c r="D163" s="65"/>
      <c r="E163" s="65"/>
      <c r="F163" s="65"/>
      <c r="G163" s="65"/>
      <c r="H163" s="57">
        <v>0</v>
      </c>
      <c r="I163" s="58">
        <v>0</v>
      </c>
      <c r="J163" s="19">
        <f>I163*'Összesítő tábla'!$F$16</f>
        <v>0</v>
      </c>
      <c r="K163" s="66"/>
      <c r="L163" s="67"/>
      <c r="M163" s="46" t="str">
        <f>IF(H163*'Összesítő tábla'!$F$16=0,"",(IF(H163*'Összesítő tábla'!$F$16&gt;500000,"igen","nem")))</f>
        <v/>
      </c>
    </row>
    <row r="164" spans="1:13" x14ac:dyDescent="0.25">
      <c r="A164" s="65"/>
      <c r="B164" s="53"/>
      <c r="C164" s="65"/>
      <c r="D164" s="65"/>
      <c r="E164" s="65"/>
      <c r="F164" s="65"/>
      <c r="G164" s="65"/>
      <c r="H164" s="57">
        <v>0</v>
      </c>
      <c r="I164" s="58">
        <v>0</v>
      </c>
      <c r="J164" s="19">
        <f>I164*'Összesítő tábla'!$F$16</f>
        <v>0</v>
      </c>
      <c r="K164" s="66"/>
      <c r="L164" s="67"/>
      <c r="M164" s="46" t="str">
        <f>IF(H164*'Összesítő tábla'!$F$16=0,"",(IF(H164*'Összesítő tábla'!$F$16&gt;500000,"igen","nem")))</f>
        <v/>
      </c>
    </row>
    <row r="165" spans="1:13" x14ac:dyDescent="0.25">
      <c r="A165" s="65"/>
      <c r="B165" s="53"/>
      <c r="C165" s="65"/>
      <c r="D165" s="65"/>
      <c r="E165" s="65"/>
      <c r="F165" s="65"/>
      <c r="G165" s="65"/>
      <c r="H165" s="57">
        <v>0</v>
      </c>
      <c r="I165" s="58">
        <v>0</v>
      </c>
      <c r="J165" s="19">
        <f>I165*'Összesítő tábla'!$F$16</f>
        <v>0</v>
      </c>
      <c r="K165" s="66"/>
      <c r="L165" s="67"/>
      <c r="M165" s="46" t="str">
        <f>IF(H165*'Összesítő tábla'!$F$16=0,"",(IF(H165*'Összesítő tábla'!$F$16&gt;500000,"igen","nem")))</f>
        <v/>
      </c>
    </row>
    <row r="166" spans="1:13" x14ac:dyDescent="0.25">
      <c r="A166" s="65"/>
      <c r="B166" s="53"/>
      <c r="C166" s="65"/>
      <c r="D166" s="65"/>
      <c r="E166" s="65"/>
      <c r="F166" s="65"/>
      <c r="G166" s="65"/>
      <c r="H166" s="57">
        <v>0</v>
      </c>
      <c r="I166" s="58">
        <v>0</v>
      </c>
      <c r="J166" s="19">
        <f>I166*'Összesítő tábla'!$F$16</f>
        <v>0</v>
      </c>
      <c r="K166" s="66"/>
      <c r="L166" s="67"/>
      <c r="M166" s="46" t="str">
        <f>IF(H166*'Összesítő tábla'!$F$16=0,"",(IF(H166*'Összesítő tábla'!$F$16&gt;500000,"igen","nem")))</f>
        <v/>
      </c>
    </row>
    <row r="167" spans="1:13" x14ac:dyDescent="0.25">
      <c r="A167" s="65"/>
      <c r="B167" s="53"/>
      <c r="C167" s="65"/>
      <c r="D167" s="65"/>
      <c r="E167" s="65"/>
      <c r="F167" s="65"/>
      <c r="G167" s="65"/>
      <c r="H167" s="57">
        <v>0</v>
      </c>
      <c r="I167" s="58">
        <v>0</v>
      </c>
      <c r="J167" s="19">
        <f>I167*'Összesítő tábla'!$F$16</f>
        <v>0</v>
      </c>
      <c r="K167" s="66"/>
      <c r="L167" s="67"/>
      <c r="M167" s="46" t="str">
        <f>IF(H167*'Összesítő tábla'!$F$16=0,"",(IF(H167*'Összesítő tábla'!$F$16&gt;500000,"igen","nem")))</f>
        <v/>
      </c>
    </row>
    <row r="168" spans="1:13" x14ac:dyDescent="0.25">
      <c r="A168" s="65"/>
      <c r="B168" s="53"/>
      <c r="C168" s="65"/>
      <c r="D168" s="65"/>
      <c r="E168" s="65"/>
      <c r="F168" s="65"/>
      <c r="G168" s="65"/>
      <c r="H168" s="57">
        <v>0</v>
      </c>
      <c r="I168" s="58">
        <v>0</v>
      </c>
      <c r="J168" s="19">
        <f>I168*'Összesítő tábla'!$F$16</f>
        <v>0</v>
      </c>
      <c r="K168" s="66"/>
      <c r="L168" s="67"/>
      <c r="M168" s="46" t="str">
        <f>IF(H168*'Összesítő tábla'!$F$16=0,"",(IF(H168*'Összesítő tábla'!$F$16&gt;500000,"igen","nem")))</f>
        <v/>
      </c>
    </row>
    <row r="169" spans="1:13" x14ac:dyDescent="0.25">
      <c r="A169" s="65"/>
      <c r="B169" s="53"/>
      <c r="C169" s="65"/>
      <c r="D169" s="65"/>
      <c r="E169" s="65"/>
      <c r="F169" s="65"/>
      <c r="G169" s="65"/>
      <c r="H169" s="57">
        <v>0</v>
      </c>
      <c r="I169" s="58">
        <v>0</v>
      </c>
      <c r="J169" s="19">
        <f>I169*'Összesítő tábla'!$F$16</f>
        <v>0</v>
      </c>
      <c r="K169" s="66"/>
      <c r="L169" s="67"/>
      <c r="M169" s="46" t="str">
        <f>IF(H169*'Összesítő tábla'!$F$16=0,"",(IF(H169*'Összesítő tábla'!$F$16&gt;500000,"igen","nem")))</f>
        <v/>
      </c>
    </row>
    <row r="170" spans="1:13" x14ac:dyDescent="0.25">
      <c r="A170" s="65"/>
      <c r="B170" s="53"/>
      <c r="C170" s="65"/>
      <c r="D170" s="65"/>
      <c r="E170" s="65"/>
      <c r="F170" s="65"/>
      <c r="G170" s="65"/>
      <c r="H170" s="57">
        <v>0</v>
      </c>
      <c r="I170" s="58">
        <v>0</v>
      </c>
      <c r="J170" s="19">
        <f>I170*'Összesítő tábla'!$F$16</f>
        <v>0</v>
      </c>
      <c r="K170" s="66"/>
      <c r="L170" s="67"/>
      <c r="M170" s="46" t="str">
        <f>IF(H170*'Összesítő tábla'!$F$16=0,"",(IF(H170*'Összesítő tábla'!$F$16&gt;500000,"igen","nem")))</f>
        <v/>
      </c>
    </row>
    <row r="171" spans="1:13" x14ac:dyDescent="0.25">
      <c r="A171" s="65"/>
      <c r="B171" s="53"/>
      <c r="C171" s="65"/>
      <c r="D171" s="65"/>
      <c r="E171" s="65"/>
      <c r="F171" s="65"/>
      <c r="G171" s="65"/>
      <c r="H171" s="57">
        <v>0</v>
      </c>
      <c r="I171" s="58">
        <v>0</v>
      </c>
      <c r="J171" s="19">
        <f>I171*'Összesítő tábla'!$F$16</f>
        <v>0</v>
      </c>
      <c r="K171" s="66"/>
      <c r="L171" s="67"/>
      <c r="M171" s="46" t="str">
        <f>IF(H171*'Összesítő tábla'!$F$16=0,"",(IF(H171*'Összesítő tábla'!$F$16&gt;500000,"igen","nem")))</f>
        <v/>
      </c>
    </row>
    <row r="172" spans="1:13" x14ac:dyDescent="0.25">
      <c r="A172" s="65"/>
      <c r="B172" s="53"/>
      <c r="C172" s="65"/>
      <c r="D172" s="65"/>
      <c r="E172" s="65"/>
      <c r="F172" s="65"/>
      <c r="G172" s="65"/>
      <c r="H172" s="57">
        <v>0</v>
      </c>
      <c r="I172" s="58">
        <v>0</v>
      </c>
      <c r="J172" s="19">
        <f>I172*'Összesítő tábla'!$F$16</f>
        <v>0</v>
      </c>
      <c r="K172" s="66"/>
      <c r="L172" s="67"/>
      <c r="M172" s="46" t="str">
        <f>IF(H172*'Összesítő tábla'!$F$16=0,"",(IF(H172*'Összesítő tábla'!$F$16&gt;500000,"igen","nem")))</f>
        <v/>
      </c>
    </row>
    <row r="173" spans="1:13" x14ac:dyDescent="0.25">
      <c r="A173" s="65"/>
      <c r="B173" s="53"/>
      <c r="C173" s="65"/>
      <c r="D173" s="65"/>
      <c r="E173" s="65"/>
      <c r="F173" s="65"/>
      <c r="G173" s="65"/>
      <c r="H173" s="57">
        <v>0</v>
      </c>
      <c r="I173" s="58">
        <v>0</v>
      </c>
      <c r="J173" s="19">
        <f>I173*'Összesítő tábla'!$F$16</f>
        <v>0</v>
      </c>
      <c r="K173" s="66"/>
      <c r="L173" s="67"/>
      <c r="M173" s="46" t="str">
        <f>IF(H173*'Összesítő tábla'!$F$16=0,"",(IF(H173*'Összesítő tábla'!$F$16&gt;500000,"igen","nem")))</f>
        <v/>
      </c>
    </row>
    <row r="174" spans="1:13" x14ac:dyDescent="0.25">
      <c r="A174" s="65"/>
      <c r="B174" s="53"/>
      <c r="C174" s="65"/>
      <c r="D174" s="65"/>
      <c r="E174" s="65"/>
      <c r="F174" s="65"/>
      <c r="G174" s="65"/>
      <c r="H174" s="57">
        <v>0</v>
      </c>
      <c r="I174" s="58">
        <v>0</v>
      </c>
      <c r="J174" s="19">
        <f>I174*'Összesítő tábla'!$F$16</f>
        <v>0</v>
      </c>
      <c r="K174" s="66"/>
      <c r="L174" s="67"/>
      <c r="M174" s="46" t="str">
        <f>IF(H174*'Összesítő tábla'!$F$16=0,"",(IF(H174*'Összesítő tábla'!$F$16&gt;500000,"igen","nem")))</f>
        <v/>
      </c>
    </row>
    <row r="175" spans="1:13" x14ac:dyDescent="0.25">
      <c r="A175" s="65"/>
      <c r="B175" s="53"/>
      <c r="C175" s="65"/>
      <c r="D175" s="65"/>
      <c r="E175" s="65"/>
      <c r="F175" s="65"/>
      <c r="G175" s="65"/>
      <c r="H175" s="57">
        <v>0</v>
      </c>
      <c r="I175" s="58">
        <v>0</v>
      </c>
      <c r="J175" s="19">
        <f>I175*'Összesítő tábla'!$F$16</f>
        <v>0</v>
      </c>
      <c r="K175" s="66"/>
      <c r="L175" s="67"/>
      <c r="M175" s="46" t="str">
        <f>IF(H175*'Összesítő tábla'!$F$16=0,"",(IF(H175*'Összesítő tábla'!$F$16&gt;500000,"igen","nem")))</f>
        <v/>
      </c>
    </row>
    <row r="176" spans="1:13" x14ac:dyDescent="0.25">
      <c r="A176" s="65"/>
      <c r="B176" s="53"/>
      <c r="C176" s="65"/>
      <c r="D176" s="65"/>
      <c r="E176" s="65"/>
      <c r="F176" s="65"/>
      <c r="G176" s="65"/>
      <c r="H176" s="57">
        <v>0</v>
      </c>
      <c r="I176" s="58">
        <v>0</v>
      </c>
      <c r="J176" s="19">
        <f>I176*'Összesítő tábla'!$F$16</f>
        <v>0</v>
      </c>
      <c r="K176" s="66"/>
      <c r="L176" s="67"/>
      <c r="M176" s="46" t="str">
        <f>IF(H176*'Összesítő tábla'!$F$16=0,"",(IF(H176*'Összesítő tábla'!$F$16&gt;500000,"igen","nem")))</f>
        <v/>
      </c>
    </row>
    <row r="177" spans="1:13" x14ac:dyDescent="0.25">
      <c r="A177" s="65"/>
      <c r="B177" s="53"/>
      <c r="C177" s="65"/>
      <c r="D177" s="65"/>
      <c r="E177" s="65"/>
      <c r="F177" s="65"/>
      <c r="G177" s="65"/>
      <c r="H177" s="57">
        <v>0</v>
      </c>
      <c r="I177" s="58">
        <v>0</v>
      </c>
      <c r="J177" s="19">
        <f>I177*'Összesítő tábla'!$F$16</f>
        <v>0</v>
      </c>
      <c r="K177" s="66"/>
      <c r="L177" s="67"/>
      <c r="M177" s="46" t="str">
        <f>IF(H177*'Összesítő tábla'!$F$16=0,"",(IF(H177*'Összesítő tábla'!$F$16&gt;500000,"igen","nem")))</f>
        <v/>
      </c>
    </row>
    <row r="178" spans="1:13" x14ac:dyDescent="0.25">
      <c r="A178" s="65"/>
      <c r="B178" s="53"/>
      <c r="C178" s="65"/>
      <c r="D178" s="65"/>
      <c r="E178" s="65"/>
      <c r="F178" s="65"/>
      <c r="G178" s="65"/>
      <c r="H178" s="57">
        <v>0</v>
      </c>
      <c r="I178" s="58">
        <v>0</v>
      </c>
      <c r="J178" s="19">
        <f>I178*'Összesítő tábla'!$F$16</f>
        <v>0</v>
      </c>
      <c r="K178" s="66"/>
      <c r="L178" s="67"/>
      <c r="M178" s="46" t="str">
        <f>IF(H178*'Összesítő tábla'!$F$16=0,"",(IF(H178*'Összesítő tábla'!$F$16&gt;500000,"igen","nem")))</f>
        <v/>
      </c>
    </row>
    <row r="179" spans="1:13" x14ac:dyDescent="0.25">
      <c r="A179" s="65"/>
      <c r="B179" s="53"/>
      <c r="C179" s="65"/>
      <c r="D179" s="65"/>
      <c r="E179" s="65"/>
      <c r="F179" s="65"/>
      <c r="G179" s="65"/>
      <c r="H179" s="57">
        <v>0</v>
      </c>
      <c r="I179" s="58">
        <v>0</v>
      </c>
      <c r="J179" s="19">
        <f>I179*'Összesítő tábla'!$F$16</f>
        <v>0</v>
      </c>
      <c r="K179" s="66"/>
      <c r="L179" s="67"/>
      <c r="M179" s="46" t="str">
        <f>IF(H179*'Összesítő tábla'!$F$16=0,"",(IF(H179*'Összesítő tábla'!$F$16&gt;500000,"igen","nem")))</f>
        <v/>
      </c>
    </row>
    <row r="180" spans="1:13" x14ac:dyDescent="0.25">
      <c r="A180" s="65"/>
      <c r="B180" s="53"/>
      <c r="C180" s="65"/>
      <c r="D180" s="65"/>
      <c r="E180" s="65"/>
      <c r="F180" s="65"/>
      <c r="G180" s="65"/>
      <c r="H180" s="57">
        <v>0</v>
      </c>
      <c r="I180" s="58">
        <v>0</v>
      </c>
      <c r="J180" s="19">
        <f>I180*'Összesítő tábla'!$F$16</f>
        <v>0</v>
      </c>
      <c r="K180" s="66"/>
      <c r="L180" s="67"/>
      <c r="M180" s="46" t="str">
        <f>IF(H180*'Összesítő tábla'!$F$16=0,"",(IF(H180*'Összesítő tábla'!$F$16&gt;500000,"igen","nem")))</f>
        <v/>
      </c>
    </row>
    <row r="181" spans="1:13" x14ac:dyDescent="0.25">
      <c r="A181" s="65"/>
      <c r="B181" s="53"/>
      <c r="C181" s="65"/>
      <c r="D181" s="65"/>
      <c r="E181" s="65"/>
      <c r="F181" s="65"/>
      <c r="G181" s="65"/>
      <c r="H181" s="57">
        <v>0</v>
      </c>
      <c r="I181" s="58">
        <v>0</v>
      </c>
      <c r="J181" s="19">
        <f>I181*'Összesítő tábla'!$F$16</f>
        <v>0</v>
      </c>
      <c r="K181" s="66"/>
      <c r="L181" s="67"/>
      <c r="M181" s="46" t="str">
        <f>IF(H181*'Összesítő tábla'!$F$16=0,"",(IF(H181*'Összesítő tábla'!$F$16&gt;500000,"igen","nem")))</f>
        <v/>
      </c>
    </row>
    <row r="182" spans="1:13" x14ac:dyDescent="0.25">
      <c r="A182" s="65"/>
      <c r="B182" s="53"/>
      <c r="C182" s="65"/>
      <c r="D182" s="65"/>
      <c r="E182" s="65"/>
      <c r="F182" s="65"/>
      <c r="G182" s="65"/>
      <c r="H182" s="57">
        <v>0</v>
      </c>
      <c r="I182" s="58">
        <v>0</v>
      </c>
      <c r="J182" s="19">
        <f>I182*'Összesítő tábla'!$F$16</f>
        <v>0</v>
      </c>
      <c r="K182" s="66"/>
      <c r="L182" s="67"/>
      <c r="M182" s="46" t="str">
        <f>IF(H182*'Összesítő tábla'!$F$16=0,"",(IF(H182*'Összesítő tábla'!$F$16&gt;500000,"igen","nem")))</f>
        <v/>
      </c>
    </row>
    <row r="183" spans="1:13" x14ac:dyDescent="0.25">
      <c r="A183" s="65"/>
      <c r="B183" s="53"/>
      <c r="C183" s="65"/>
      <c r="D183" s="65"/>
      <c r="E183" s="65"/>
      <c r="F183" s="65"/>
      <c r="G183" s="65"/>
      <c r="H183" s="57">
        <v>0</v>
      </c>
      <c r="I183" s="58">
        <v>0</v>
      </c>
      <c r="J183" s="19">
        <f>I183*'Összesítő tábla'!$F$16</f>
        <v>0</v>
      </c>
      <c r="K183" s="66"/>
      <c r="L183" s="67"/>
      <c r="M183" s="46" t="str">
        <f>IF(H183*'Összesítő tábla'!$F$16=0,"",(IF(H183*'Összesítő tábla'!$F$16&gt;500000,"igen","nem")))</f>
        <v/>
      </c>
    </row>
    <row r="184" spans="1:13" x14ac:dyDescent="0.25">
      <c r="A184" s="65"/>
      <c r="B184" s="53"/>
      <c r="C184" s="65"/>
      <c r="D184" s="65"/>
      <c r="E184" s="65"/>
      <c r="F184" s="65"/>
      <c r="G184" s="65"/>
      <c r="H184" s="57">
        <v>0</v>
      </c>
      <c r="I184" s="58">
        <v>0</v>
      </c>
      <c r="J184" s="19">
        <f>I184*'Összesítő tábla'!$F$16</f>
        <v>0</v>
      </c>
      <c r="K184" s="66"/>
      <c r="L184" s="67"/>
      <c r="M184" s="46" t="str">
        <f>IF(H184*'Összesítő tábla'!$F$16=0,"",(IF(H184*'Összesítő tábla'!$F$16&gt;500000,"igen","nem")))</f>
        <v/>
      </c>
    </row>
    <row r="185" spans="1:13" x14ac:dyDescent="0.25">
      <c r="A185" s="65"/>
      <c r="B185" s="53"/>
      <c r="C185" s="65"/>
      <c r="D185" s="65"/>
      <c r="E185" s="65"/>
      <c r="F185" s="65"/>
      <c r="G185" s="65"/>
      <c r="H185" s="57">
        <v>0</v>
      </c>
      <c r="I185" s="58">
        <v>0</v>
      </c>
      <c r="J185" s="19">
        <f>I185*'Összesítő tábla'!$F$16</f>
        <v>0</v>
      </c>
      <c r="K185" s="66"/>
      <c r="L185" s="67"/>
      <c r="M185" s="46" t="str">
        <f>IF(H185*'Összesítő tábla'!$F$16=0,"",(IF(H185*'Összesítő tábla'!$F$16&gt;500000,"igen","nem")))</f>
        <v/>
      </c>
    </row>
    <row r="186" spans="1:13" x14ac:dyDescent="0.25">
      <c r="A186" s="65"/>
      <c r="B186" s="53"/>
      <c r="C186" s="65"/>
      <c r="D186" s="65"/>
      <c r="E186" s="65"/>
      <c r="F186" s="65"/>
      <c r="G186" s="65"/>
      <c r="H186" s="57">
        <v>0</v>
      </c>
      <c r="I186" s="58">
        <v>0</v>
      </c>
      <c r="J186" s="19">
        <f>I186*'Összesítő tábla'!$F$16</f>
        <v>0</v>
      </c>
      <c r="K186" s="66"/>
      <c r="L186" s="67"/>
      <c r="M186" s="46" t="str">
        <f>IF(H186*'Összesítő tábla'!$F$16=0,"",(IF(H186*'Összesítő tábla'!$F$16&gt;500000,"igen","nem")))</f>
        <v/>
      </c>
    </row>
    <row r="187" spans="1:13" x14ac:dyDescent="0.25">
      <c r="A187" s="65"/>
      <c r="B187" s="53"/>
      <c r="C187" s="65"/>
      <c r="D187" s="65"/>
      <c r="E187" s="65"/>
      <c r="F187" s="65"/>
      <c r="G187" s="65"/>
      <c r="H187" s="57">
        <v>0</v>
      </c>
      <c r="I187" s="58">
        <v>0</v>
      </c>
      <c r="J187" s="19">
        <f>I187*'Összesítő tábla'!$F$16</f>
        <v>0</v>
      </c>
      <c r="K187" s="66"/>
      <c r="L187" s="67"/>
      <c r="M187" s="46" t="str">
        <f>IF(H187*'Összesítő tábla'!$F$16=0,"",(IF(H187*'Összesítő tábla'!$F$16&gt;500000,"igen","nem")))</f>
        <v/>
      </c>
    </row>
    <row r="188" spans="1:13" x14ac:dyDescent="0.25">
      <c r="A188" s="65"/>
      <c r="B188" s="53"/>
      <c r="C188" s="65"/>
      <c r="D188" s="65"/>
      <c r="E188" s="65"/>
      <c r="F188" s="65"/>
      <c r="G188" s="65"/>
      <c r="H188" s="57">
        <v>0</v>
      </c>
      <c r="I188" s="58">
        <v>0</v>
      </c>
      <c r="J188" s="19">
        <f>I188*'Összesítő tábla'!$F$16</f>
        <v>0</v>
      </c>
      <c r="K188" s="66"/>
      <c r="L188" s="67"/>
      <c r="M188" s="46" t="str">
        <f>IF(H188*'Összesítő tábla'!$F$16=0,"",(IF(H188*'Összesítő tábla'!$F$16&gt;500000,"igen","nem")))</f>
        <v/>
      </c>
    </row>
    <row r="189" spans="1:13" x14ac:dyDescent="0.25">
      <c r="A189" s="65"/>
      <c r="B189" s="53"/>
      <c r="C189" s="65"/>
      <c r="D189" s="65"/>
      <c r="E189" s="65"/>
      <c r="F189" s="65"/>
      <c r="G189" s="65"/>
      <c r="H189" s="57">
        <v>0</v>
      </c>
      <c r="I189" s="58">
        <v>0</v>
      </c>
      <c r="J189" s="19">
        <f>I189*'Összesítő tábla'!$F$16</f>
        <v>0</v>
      </c>
      <c r="K189" s="66"/>
      <c r="L189" s="67"/>
      <c r="M189" s="46" t="str">
        <f>IF(H189*'Összesítő tábla'!$F$16=0,"",(IF(H189*'Összesítő tábla'!$F$16&gt;500000,"igen","nem")))</f>
        <v/>
      </c>
    </row>
    <row r="190" spans="1:13" x14ac:dyDescent="0.25">
      <c r="A190" s="65"/>
      <c r="B190" s="53"/>
      <c r="C190" s="65"/>
      <c r="D190" s="65"/>
      <c r="E190" s="65"/>
      <c r="F190" s="65"/>
      <c r="G190" s="65"/>
      <c r="H190" s="57">
        <v>0</v>
      </c>
      <c r="I190" s="58">
        <v>0</v>
      </c>
      <c r="J190" s="19">
        <f>I190*'Összesítő tábla'!$F$16</f>
        <v>0</v>
      </c>
      <c r="K190" s="66"/>
      <c r="L190" s="67"/>
      <c r="M190" s="46" t="str">
        <f>IF(H190*'Összesítő tábla'!$F$16=0,"",(IF(H190*'Összesítő tábla'!$F$16&gt;500000,"igen","nem")))</f>
        <v/>
      </c>
    </row>
    <row r="191" spans="1:13" x14ac:dyDescent="0.25">
      <c r="A191" s="65"/>
      <c r="B191" s="53"/>
      <c r="C191" s="65"/>
      <c r="D191" s="65"/>
      <c r="E191" s="65"/>
      <c r="F191" s="65"/>
      <c r="G191" s="65"/>
      <c r="H191" s="57">
        <v>0</v>
      </c>
      <c r="I191" s="58">
        <v>0</v>
      </c>
      <c r="J191" s="19">
        <f>I191*'Összesítő tábla'!$F$16</f>
        <v>0</v>
      </c>
      <c r="K191" s="66"/>
      <c r="L191" s="67"/>
      <c r="M191" s="46" t="str">
        <f>IF(H191*'Összesítő tábla'!$F$16=0,"",(IF(H191*'Összesítő tábla'!$F$16&gt;500000,"igen","nem")))</f>
        <v/>
      </c>
    </row>
    <row r="192" spans="1:13" x14ac:dyDescent="0.25">
      <c r="A192" s="65"/>
      <c r="B192" s="53"/>
      <c r="C192" s="65"/>
      <c r="D192" s="65"/>
      <c r="E192" s="65"/>
      <c r="F192" s="65"/>
      <c r="G192" s="65"/>
      <c r="H192" s="57">
        <v>0</v>
      </c>
      <c r="I192" s="58">
        <v>0</v>
      </c>
      <c r="J192" s="19">
        <f>I192*'Összesítő tábla'!$F$16</f>
        <v>0</v>
      </c>
      <c r="K192" s="66"/>
      <c r="L192" s="67"/>
      <c r="M192" s="46" t="str">
        <f>IF(H192*'Összesítő tábla'!$F$16=0,"",(IF(H192*'Összesítő tábla'!$F$16&gt;500000,"igen","nem")))</f>
        <v/>
      </c>
    </row>
    <row r="193" spans="1:13" x14ac:dyDescent="0.25">
      <c r="A193" s="65"/>
      <c r="B193" s="53"/>
      <c r="C193" s="65"/>
      <c r="D193" s="65"/>
      <c r="E193" s="65"/>
      <c r="F193" s="65"/>
      <c r="G193" s="65"/>
      <c r="H193" s="57">
        <v>0</v>
      </c>
      <c r="I193" s="58">
        <v>0</v>
      </c>
      <c r="J193" s="19">
        <f>I193*'Összesítő tábla'!$F$16</f>
        <v>0</v>
      </c>
      <c r="K193" s="66"/>
      <c r="L193" s="67"/>
      <c r="M193" s="46" t="str">
        <f>IF(H193*'Összesítő tábla'!$F$16=0,"",(IF(H193*'Összesítő tábla'!$F$16&gt;500000,"igen","nem")))</f>
        <v/>
      </c>
    </row>
    <row r="194" spans="1:13" x14ac:dyDescent="0.25">
      <c r="A194" s="65"/>
      <c r="B194" s="53"/>
      <c r="C194" s="65"/>
      <c r="D194" s="65"/>
      <c r="E194" s="65"/>
      <c r="F194" s="65"/>
      <c r="G194" s="65"/>
      <c r="H194" s="57">
        <v>0</v>
      </c>
      <c r="I194" s="58">
        <v>0</v>
      </c>
      <c r="J194" s="19">
        <f>I194*'Összesítő tábla'!$F$16</f>
        <v>0</v>
      </c>
      <c r="K194" s="66"/>
      <c r="L194" s="67"/>
      <c r="M194" s="46" t="str">
        <f>IF(H194*'Összesítő tábla'!$F$16=0,"",(IF(H194*'Összesítő tábla'!$F$16&gt;500000,"igen","nem")))</f>
        <v/>
      </c>
    </row>
    <row r="195" spans="1:13" x14ac:dyDescent="0.25">
      <c r="A195" s="65"/>
      <c r="B195" s="53"/>
      <c r="C195" s="65"/>
      <c r="D195" s="65"/>
      <c r="E195" s="65"/>
      <c r="F195" s="65"/>
      <c r="G195" s="65"/>
      <c r="H195" s="57">
        <v>0</v>
      </c>
      <c r="I195" s="58">
        <v>0</v>
      </c>
      <c r="J195" s="19">
        <f>I195*'Összesítő tábla'!$F$16</f>
        <v>0</v>
      </c>
      <c r="K195" s="66"/>
      <c r="L195" s="67"/>
      <c r="M195" s="46" t="str">
        <f>IF(H195*'Összesítő tábla'!$F$16=0,"",(IF(H195*'Összesítő tábla'!$F$16&gt;500000,"igen","nem")))</f>
        <v/>
      </c>
    </row>
    <row r="196" spans="1:13" x14ac:dyDescent="0.25">
      <c r="A196" s="65"/>
      <c r="B196" s="53"/>
      <c r="C196" s="65"/>
      <c r="D196" s="65"/>
      <c r="E196" s="65"/>
      <c r="F196" s="65"/>
      <c r="G196" s="65"/>
      <c r="H196" s="57">
        <v>0</v>
      </c>
      <c r="I196" s="58">
        <v>0</v>
      </c>
      <c r="J196" s="19">
        <f>I196*'Összesítő tábla'!$F$16</f>
        <v>0</v>
      </c>
      <c r="K196" s="66"/>
      <c r="L196" s="67"/>
      <c r="M196" s="46" t="str">
        <f>IF(H196*'Összesítő tábla'!$F$16=0,"",(IF(H196*'Összesítő tábla'!$F$16&gt;500000,"igen","nem")))</f>
        <v/>
      </c>
    </row>
    <row r="197" spans="1:13" x14ac:dyDescent="0.25">
      <c r="A197" s="65"/>
      <c r="B197" s="53"/>
      <c r="C197" s="65"/>
      <c r="D197" s="65"/>
      <c r="E197" s="65"/>
      <c r="F197" s="65"/>
      <c r="G197" s="65"/>
      <c r="H197" s="57">
        <v>0</v>
      </c>
      <c r="I197" s="58">
        <v>0</v>
      </c>
      <c r="J197" s="19">
        <f>I197*'Összesítő tábla'!$F$16</f>
        <v>0</v>
      </c>
      <c r="K197" s="66"/>
      <c r="L197" s="67"/>
      <c r="M197" s="46" t="str">
        <f>IF(H197*'Összesítő tábla'!$F$16=0,"",(IF(H197*'Összesítő tábla'!$F$16&gt;500000,"igen","nem")))</f>
        <v/>
      </c>
    </row>
    <row r="198" spans="1:13" x14ac:dyDescent="0.25">
      <c r="A198" s="65"/>
      <c r="B198" s="53"/>
      <c r="C198" s="65"/>
      <c r="D198" s="65"/>
      <c r="E198" s="65"/>
      <c r="F198" s="65"/>
      <c r="G198" s="65"/>
      <c r="H198" s="57">
        <v>0</v>
      </c>
      <c r="I198" s="58">
        <v>0</v>
      </c>
      <c r="J198" s="19">
        <f>I198*'Összesítő tábla'!$F$16</f>
        <v>0</v>
      </c>
      <c r="K198" s="66"/>
      <c r="L198" s="67"/>
      <c r="M198" s="46" t="str">
        <f>IF(H198*'Összesítő tábla'!$F$16=0,"",(IF(H198*'Összesítő tábla'!$F$16&gt;500000,"igen","nem")))</f>
        <v/>
      </c>
    </row>
    <row r="199" spans="1:13" x14ac:dyDescent="0.25">
      <c r="A199" s="65"/>
      <c r="B199" s="53"/>
      <c r="C199" s="65"/>
      <c r="D199" s="65"/>
      <c r="E199" s="65"/>
      <c r="F199" s="65"/>
      <c r="G199" s="65"/>
      <c r="H199" s="57">
        <v>0</v>
      </c>
      <c r="I199" s="58">
        <v>0</v>
      </c>
      <c r="J199" s="19">
        <f>I199*'Összesítő tábla'!$F$16</f>
        <v>0</v>
      </c>
      <c r="K199" s="66"/>
      <c r="L199" s="67"/>
      <c r="M199" s="46" t="str">
        <f>IF(H199*'Összesítő tábla'!$F$16=0,"",(IF(H199*'Összesítő tábla'!$F$16&gt;500000,"igen","nem")))</f>
        <v/>
      </c>
    </row>
    <row r="200" spans="1:13" x14ac:dyDescent="0.25">
      <c r="A200" s="65"/>
      <c r="B200" s="53"/>
      <c r="C200" s="65"/>
      <c r="D200" s="65"/>
      <c r="E200" s="65"/>
      <c r="F200" s="65"/>
      <c r="G200" s="65"/>
      <c r="H200" s="57">
        <v>0</v>
      </c>
      <c r="I200" s="58">
        <v>0</v>
      </c>
      <c r="J200" s="19">
        <f>I200*'Összesítő tábla'!$F$16</f>
        <v>0</v>
      </c>
      <c r="K200" s="66"/>
      <c r="L200" s="67"/>
      <c r="M200" s="46" t="str">
        <f>IF(H200*'Összesítő tábla'!$F$16=0,"",(IF(H200*'Összesítő tábla'!$F$16&gt;500000,"igen","nem")))</f>
        <v/>
      </c>
    </row>
  </sheetData>
  <sheetProtection algorithmName="SHA-512" hashValue="abjh1g09qw0rpQuceOdaWcJJSMNq1Jb60GU8K3fyHk2Rz4Hr8JHMdYeZWvOJxMmnC2d0hSs+jRHC9CXasglYdg==" saltValue="kfOnKyWvsnOZRNN7HRW8ew==" spinCount="100000" sheet="1" formatCells="0" formatRows="0" insertRows="0"/>
  <mergeCells count="18">
    <mergeCell ref="D6:D7"/>
    <mergeCell ref="E6:E7"/>
    <mergeCell ref="H6:H7"/>
    <mergeCell ref="C6:C7"/>
    <mergeCell ref="C2:M2"/>
    <mergeCell ref="L6:L7"/>
    <mergeCell ref="A4:B4"/>
    <mergeCell ref="I6:J6"/>
    <mergeCell ref="A2:B2"/>
    <mergeCell ref="G6:G7"/>
    <mergeCell ref="A6:A7"/>
    <mergeCell ref="B6:B7"/>
    <mergeCell ref="A3:B3"/>
    <mergeCell ref="F6:F7"/>
    <mergeCell ref="C3:M3"/>
    <mergeCell ref="M6:M7"/>
    <mergeCell ref="K6:K7"/>
    <mergeCell ref="C4:M4"/>
  </mergeCells>
  <phoneticPr fontId="21" type="noConversion"/>
  <dataValidations count="1">
    <dataValidation type="list" allowBlank="1" showInputMessage="1" showErrorMessage="1" sqref="B8:B200" xr:uid="{14E2BFE1-2164-4C36-B5A4-D69B3CDE3B6C}">
      <formula1>$Q$12:$Q$33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8" fitToHeight="15" orientation="landscape" errors="blank" r:id="rId1"/>
  <headerFooter alignWithMargins="0">
    <oddFooter>&amp;L&amp;12Dátum:&amp;C&amp;P. oldal&amp;R&amp;12Aláírás, pecsét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201"/>
  <sheetViews>
    <sheetView tabSelected="1" zoomScale="85" zoomScaleNormal="85" workbookViewId="0">
      <pane ySplit="7" topLeftCell="A23" activePane="bottomLeft" state="frozen"/>
      <selection pane="bottomLeft" activeCell="F11" sqref="F11"/>
    </sheetView>
  </sheetViews>
  <sheetFormatPr defaultColWidth="9.109375" defaultRowHeight="14.4" x14ac:dyDescent="0.25"/>
  <cols>
    <col min="1" max="1" width="6.44140625" style="11" customWidth="1"/>
    <col min="2" max="2" width="28.6640625" style="11" customWidth="1"/>
    <col min="3" max="4" width="10.6640625" style="11" customWidth="1"/>
    <col min="5" max="6" width="21.6640625" style="11" customWidth="1"/>
    <col min="7" max="7" width="25.6640625" style="11" customWidth="1"/>
    <col min="8" max="8" width="17.109375" style="11" customWidth="1"/>
    <col min="9" max="9" width="15" style="11" customWidth="1"/>
    <col min="10" max="10" width="14.5546875" style="11" customWidth="1"/>
    <col min="11" max="11" width="14.44140625" style="11" customWidth="1"/>
    <col min="12" max="12" width="14.44140625" style="68" customWidth="1"/>
    <col min="13" max="13" width="14.44140625" style="69" customWidth="1"/>
    <col min="14" max="14" width="13.109375" style="11" customWidth="1"/>
    <col min="15" max="15" width="14.88671875" style="11" hidden="1" customWidth="1"/>
    <col min="16" max="16" width="9.109375" style="11"/>
    <col min="17" max="17" width="9.109375" style="11" customWidth="1"/>
    <col min="18" max="21" width="9.109375" style="11" hidden="1" customWidth="1"/>
    <col min="22" max="16384" width="9.109375" style="11"/>
  </cols>
  <sheetData>
    <row r="1" spans="1:18" ht="52.95" customHeight="1" thickBot="1" x14ac:dyDescent="0.3"/>
    <row r="2" spans="1:18" ht="21" customHeight="1" x14ac:dyDescent="0.25">
      <c r="A2" s="204" t="s">
        <v>15</v>
      </c>
      <c r="B2" s="205"/>
      <c r="C2" s="210">
        <f>'Összesítő tábla'!C6:E6</f>
        <v>0</v>
      </c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3"/>
    </row>
    <row r="3" spans="1:18" ht="21.6" customHeight="1" x14ac:dyDescent="0.25">
      <c r="A3" s="206" t="s">
        <v>6</v>
      </c>
      <c r="B3" s="207"/>
      <c r="C3" s="214">
        <f>'Összesítő tábla'!C5:D5</f>
        <v>0</v>
      </c>
      <c r="D3" s="214"/>
      <c r="E3" s="214"/>
      <c r="F3" s="214"/>
      <c r="G3" s="214"/>
      <c r="H3" s="214"/>
      <c r="I3" s="214"/>
      <c r="J3" s="214"/>
      <c r="K3" s="214"/>
      <c r="L3" s="215"/>
      <c r="M3" s="215"/>
      <c r="N3" s="216"/>
    </row>
    <row r="4" spans="1:18" ht="21.6" customHeight="1" thickBot="1" x14ac:dyDescent="0.3">
      <c r="A4" s="208" t="s">
        <v>99</v>
      </c>
      <c r="B4" s="209"/>
      <c r="C4" s="217">
        <f>'Összesítő tábla'!C7:E7</f>
        <v>0</v>
      </c>
      <c r="D4" s="217"/>
      <c r="E4" s="217"/>
      <c r="F4" s="217"/>
      <c r="G4" s="217"/>
      <c r="H4" s="217"/>
      <c r="I4" s="217"/>
      <c r="J4" s="217"/>
      <c r="K4" s="217"/>
      <c r="L4" s="218"/>
      <c r="M4" s="218"/>
      <c r="N4" s="219"/>
    </row>
    <row r="5" spans="1:18" x14ac:dyDescent="0.25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3"/>
      <c r="L5" s="134"/>
      <c r="M5" s="135"/>
      <c r="N5" s="136"/>
    </row>
    <row r="6" spans="1:18" ht="73.2" customHeight="1" x14ac:dyDescent="0.25">
      <c r="A6" s="231" t="s">
        <v>0</v>
      </c>
      <c r="B6" s="232" t="s">
        <v>1</v>
      </c>
      <c r="C6" s="221" t="s">
        <v>26</v>
      </c>
      <c r="D6" s="221" t="s">
        <v>27</v>
      </c>
      <c r="E6" s="221" t="s">
        <v>28</v>
      </c>
      <c r="F6" s="233" t="s">
        <v>192</v>
      </c>
      <c r="G6" s="221" t="s">
        <v>29</v>
      </c>
      <c r="H6" s="226" t="s">
        <v>36</v>
      </c>
      <c r="I6" s="225" t="s">
        <v>98</v>
      </c>
      <c r="J6" s="227" t="s">
        <v>37</v>
      </c>
      <c r="K6" s="226"/>
      <c r="L6" s="230" t="s">
        <v>33</v>
      </c>
      <c r="M6" s="201" t="s">
        <v>34</v>
      </c>
      <c r="N6" s="221" t="s">
        <v>35</v>
      </c>
    </row>
    <row r="7" spans="1:18" ht="30.6" customHeight="1" x14ac:dyDescent="0.25">
      <c r="A7" s="231"/>
      <c r="B7" s="232"/>
      <c r="C7" s="221"/>
      <c r="D7" s="221"/>
      <c r="E7" s="221"/>
      <c r="F7" s="234"/>
      <c r="G7" s="221"/>
      <c r="H7" s="226"/>
      <c r="I7" s="226"/>
      <c r="J7" s="102" t="s">
        <v>24</v>
      </c>
      <c r="K7" s="102" t="s">
        <v>25</v>
      </c>
      <c r="L7" s="230"/>
      <c r="M7" s="201"/>
      <c r="N7" s="221"/>
    </row>
    <row r="8" spans="1:18" ht="28.8" x14ac:dyDescent="0.25">
      <c r="A8" s="72"/>
      <c r="B8" s="73" t="s">
        <v>108</v>
      </c>
      <c r="C8" s="73"/>
      <c r="D8" s="73"/>
      <c r="E8" s="73"/>
      <c r="F8" s="73"/>
      <c r="G8" s="73"/>
      <c r="H8" s="73"/>
      <c r="I8" s="137">
        <v>0</v>
      </c>
      <c r="J8" s="137">
        <v>0</v>
      </c>
      <c r="K8" s="70">
        <f>+J8*'Összesítő tábla'!$F$16</f>
        <v>0</v>
      </c>
      <c r="L8" s="74"/>
      <c r="M8" s="75"/>
      <c r="N8" s="46" t="str">
        <f>IF(I8*'Összesítő tábla'!$F$16=0,"",(IF(I8*'Összesítő tábla'!$F$16&gt;500000,"igen","nem")))</f>
        <v/>
      </c>
    </row>
    <row r="9" spans="1:18" x14ac:dyDescent="0.25">
      <c r="A9" s="72"/>
      <c r="B9" s="73"/>
      <c r="C9" s="73"/>
      <c r="D9" s="73"/>
      <c r="E9" s="73"/>
      <c r="F9" s="73"/>
      <c r="G9" s="73"/>
      <c r="H9" s="73"/>
      <c r="I9" s="137">
        <v>0</v>
      </c>
      <c r="J9" s="137">
        <v>0</v>
      </c>
      <c r="K9" s="70">
        <f>+J9*'Összesítő tábla'!$F$16</f>
        <v>0</v>
      </c>
      <c r="L9" s="74"/>
      <c r="M9" s="75"/>
      <c r="N9" s="46" t="str">
        <f>IF(I9*'Összesítő tábla'!$F$16=0,"",(IF(I9*'Összesítő tábla'!$F$16&gt;500000,"igen","nem")))</f>
        <v/>
      </c>
    </row>
    <row r="10" spans="1:18" x14ac:dyDescent="0.25">
      <c r="A10" s="72"/>
      <c r="B10" s="73"/>
      <c r="C10" s="73"/>
      <c r="D10" s="73"/>
      <c r="E10" s="73"/>
      <c r="F10" s="73"/>
      <c r="G10" s="73"/>
      <c r="H10" s="73"/>
      <c r="I10" s="137">
        <v>0</v>
      </c>
      <c r="J10" s="137">
        <v>0</v>
      </c>
      <c r="K10" s="70">
        <f>+J10*'Összesítő tábla'!$F$16</f>
        <v>0</v>
      </c>
      <c r="L10" s="74"/>
      <c r="M10" s="75"/>
      <c r="N10" s="46" t="str">
        <f>IF(I10*'Összesítő tábla'!$F$16=0,"",(IF(I10*'Összesítő tábla'!$F$16&gt;500000,"igen","nem")))</f>
        <v/>
      </c>
      <c r="R10" s="71"/>
    </row>
    <row r="11" spans="1:18" ht="25.95" customHeight="1" x14ac:dyDescent="0.25">
      <c r="A11" s="72"/>
      <c r="B11" s="73"/>
      <c r="C11" s="73"/>
      <c r="D11" s="73"/>
      <c r="E11" s="73"/>
      <c r="F11" s="73"/>
      <c r="G11" s="73"/>
      <c r="H11" s="73"/>
      <c r="I11" s="137">
        <v>0</v>
      </c>
      <c r="J11" s="137">
        <v>0</v>
      </c>
      <c r="K11" s="70">
        <f>+J11*'Összesítő tábla'!$F$16</f>
        <v>0</v>
      </c>
      <c r="L11" s="74"/>
      <c r="M11" s="75"/>
      <c r="N11" s="46" t="str">
        <f>IF(I11*'Összesítő tábla'!$F$16=0,"",(IF(I11*'Összesítő tábla'!$F$16&gt;500000,"igen","nem")))</f>
        <v/>
      </c>
      <c r="R11" s="71" t="s">
        <v>108</v>
      </c>
    </row>
    <row r="12" spans="1:18" x14ac:dyDescent="0.25">
      <c r="A12" s="72"/>
      <c r="B12" s="73"/>
      <c r="C12" s="73"/>
      <c r="D12" s="73"/>
      <c r="E12" s="73"/>
      <c r="F12" s="73"/>
      <c r="G12" s="73"/>
      <c r="H12" s="73"/>
      <c r="I12" s="137">
        <v>0</v>
      </c>
      <c r="J12" s="137">
        <v>0</v>
      </c>
      <c r="K12" s="70">
        <f>+J12*'Összesítő tábla'!$F$16</f>
        <v>0</v>
      </c>
      <c r="L12" s="74"/>
      <c r="M12" s="75"/>
      <c r="N12" s="46" t="str">
        <f>IF(I12*'Összesítő tábla'!$F$16=0,"",(IF(I12*'Összesítő tábla'!$F$16&gt;500000,"igen","nem")))</f>
        <v/>
      </c>
      <c r="R12" s="71" t="s">
        <v>109</v>
      </c>
    </row>
    <row r="13" spans="1:18" x14ac:dyDescent="0.25">
      <c r="A13" s="72"/>
      <c r="B13" s="73"/>
      <c r="C13" s="73"/>
      <c r="D13" s="73"/>
      <c r="E13" s="73"/>
      <c r="F13" s="73"/>
      <c r="G13" s="73"/>
      <c r="H13" s="73"/>
      <c r="I13" s="137">
        <v>0</v>
      </c>
      <c r="J13" s="137">
        <v>0</v>
      </c>
      <c r="K13" s="70">
        <f>+J13*'Összesítő tábla'!$F$16</f>
        <v>0</v>
      </c>
      <c r="L13" s="74"/>
      <c r="M13" s="75"/>
      <c r="N13" s="46" t="str">
        <f>IF(I13*'Összesítő tábla'!$F$16=0,"",(IF(I13*'Összesítő tábla'!$F$16&gt;500000,"igen","nem")))</f>
        <v/>
      </c>
      <c r="R13" s="71" t="s">
        <v>110</v>
      </c>
    </row>
    <row r="14" spans="1:18" x14ac:dyDescent="0.25">
      <c r="A14" s="72"/>
      <c r="B14" s="73"/>
      <c r="C14" s="73"/>
      <c r="D14" s="73"/>
      <c r="E14" s="73"/>
      <c r="F14" s="73"/>
      <c r="G14" s="73"/>
      <c r="H14" s="73"/>
      <c r="I14" s="137">
        <v>0</v>
      </c>
      <c r="J14" s="137">
        <v>0</v>
      </c>
      <c r="K14" s="70">
        <f>+J14*'Összesítő tábla'!$F$16</f>
        <v>0</v>
      </c>
      <c r="L14" s="74"/>
      <c r="M14" s="75"/>
      <c r="N14" s="46" t="str">
        <f>IF(I14*'Összesítő tábla'!$F$16=0,"",(IF(I14*'Összesítő tábla'!$F$16&gt;500000,"igen","nem")))</f>
        <v/>
      </c>
      <c r="R14" s="71" t="s">
        <v>111</v>
      </c>
    </row>
    <row r="15" spans="1:18" x14ac:dyDescent="0.25">
      <c r="A15" s="72"/>
      <c r="B15" s="73"/>
      <c r="C15" s="73"/>
      <c r="D15" s="73"/>
      <c r="E15" s="73"/>
      <c r="F15" s="73"/>
      <c r="G15" s="73"/>
      <c r="H15" s="73"/>
      <c r="I15" s="137">
        <v>0</v>
      </c>
      <c r="J15" s="137">
        <v>0</v>
      </c>
      <c r="K15" s="70">
        <f>+J15*'Összesítő tábla'!$F$16</f>
        <v>0</v>
      </c>
      <c r="L15" s="74"/>
      <c r="M15" s="75"/>
      <c r="N15" s="46" t="str">
        <f>IF(I15*'Összesítő tábla'!$F$16=0,"",(IF(I15*'Összesítő tábla'!$F$16&gt;500000,"igen","nem")))</f>
        <v/>
      </c>
      <c r="R15" s="71" t="s">
        <v>259</v>
      </c>
    </row>
    <row r="16" spans="1:18" x14ac:dyDescent="0.25">
      <c r="A16" s="72"/>
      <c r="B16" s="73"/>
      <c r="C16" s="73"/>
      <c r="D16" s="73"/>
      <c r="E16" s="73"/>
      <c r="F16" s="73"/>
      <c r="G16" s="73"/>
      <c r="H16" s="73"/>
      <c r="I16" s="137">
        <v>0</v>
      </c>
      <c r="J16" s="137">
        <v>0</v>
      </c>
      <c r="K16" s="70">
        <f>+J16*'Összesítő tábla'!$F$16</f>
        <v>0</v>
      </c>
      <c r="L16" s="74"/>
      <c r="M16" s="75"/>
      <c r="N16" s="46" t="str">
        <f>IF(I16*'Összesítő tábla'!$F$16=0,"",(IF(I16*'Összesítő tábla'!$F$16&gt;500000,"igen","nem")))</f>
        <v/>
      </c>
      <c r="R16" s="71" t="s">
        <v>222</v>
      </c>
    </row>
    <row r="17" spans="1:18" ht="16.95" customHeight="1" x14ac:dyDescent="0.25">
      <c r="A17" s="72"/>
      <c r="B17" s="73"/>
      <c r="C17" s="73"/>
      <c r="D17" s="73"/>
      <c r="E17" s="73"/>
      <c r="F17" s="73"/>
      <c r="G17" s="73"/>
      <c r="H17" s="73"/>
      <c r="I17" s="137">
        <v>0</v>
      </c>
      <c r="J17" s="137">
        <v>0</v>
      </c>
      <c r="K17" s="70">
        <f>+J17*'Összesítő tábla'!$F$16</f>
        <v>0</v>
      </c>
      <c r="L17" s="74"/>
      <c r="M17" s="75"/>
      <c r="N17" s="46" t="str">
        <f>IF(I17*'Összesítő tábla'!$F$16=0,"",(IF(I17*'Összesítő tábla'!$F$16&gt;500000,"igen","nem")))</f>
        <v/>
      </c>
      <c r="R17" s="112" t="s">
        <v>177</v>
      </c>
    </row>
    <row r="18" spans="1:18" x14ac:dyDescent="0.25">
      <c r="A18" s="72"/>
      <c r="B18" s="73"/>
      <c r="C18" s="73"/>
      <c r="D18" s="73"/>
      <c r="E18" s="73"/>
      <c r="F18" s="73"/>
      <c r="G18" s="73"/>
      <c r="H18" s="73"/>
      <c r="I18" s="137">
        <v>0</v>
      </c>
      <c r="J18" s="137">
        <v>0</v>
      </c>
      <c r="K18" s="70">
        <f>+J18*'Összesítő tábla'!$F$16</f>
        <v>0</v>
      </c>
      <c r="L18" s="74"/>
      <c r="M18" s="75"/>
      <c r="N18" s="46" t="str">
        <f>IF(I18*'Összesítő tábla'!$F$16=0,"",(IF(I18*'Összesítő tábla'!$F$16&gt;500000,"igen","nem")))</f>
        <v/>
      </c>
    </row>
    <row r="19" spans="1:18" x14ac:dyDescent="0.25">
      <c r="A19" s="72"/>
      <c r="B19" s="73"/>
      <c r="C19" s="73"/>
      <c r="D19" s="73"/>
      <c r="E19" s="73"/>
      <c r="F19" s="73"/>
      <c r="G19" s="73"/>
      <c r="H19" s="73"/>
      <c r="I19" s="137">
        <v>0</v>
      </c>
      <c r="J19" s="137">
        <v>0</v>
      </c>
      <c r="K19" s="70">
        <f>+J19*'Összesítő tábla'!$F$16</f>
        <v>0</v>
      </c>
      <c r="L19" s="74"/>
      <c r="M19" s="75"/>
      <c r="N19" s="46" t="str">
        <f>IF(I19*'Összesítő tábla'!$F$16=0,"",(IF(I19*'Összesítő tábla'!$F$16&gt;500000,"igen","nem")))</f>
        <v/>
      </c>
    </row>
    <row r="20" spans="1:18" x14ac:dyDescent="0.25">
      <c r="A20" s="72"/>
      <c r="B20" s="73"/>
      <c r="C20" s="73"/>
      <c r="D20" s="73"/>
      <c r="E20" s="73"/>
      <c r="F20" s="73"/>
      <c r="G20" s="73"/>
      <c r="H20" s="73"/>
      <c r="I20" s="137">
        <v>0</v>
      </c>
      <c r="J20" s="137">
        <v>0</v>
      </c>
      <c r="K20" s="70">
        <f>+J20*'Összesítő tábla'!$F$16</f>
        <v>0</v>
      </c>
      <c r="L20" s="74"/>
      <c r="M20" s="75"/>
      <c r="N20" s="46" t="str">
        <f>IF(I20*'Összesítő tábla'!$F$16=0,"",(IF(I20*'Összesítő tábla'!$F$16&gt;500000,"igen","nem")))</f>
        <v/>
      </c>
    </row>
    <row r="21" spans="1:18" x14ac:dyDescent="0.25">
      <c r="A21" s="72"/>
      <c r="B21" s="73"/>
      <c r="C21" s="73"/>
      <c r="D21" s="73"/>
      <c r="E21" s="73"/>
      <c r="F21" s="73"/>
      <c r="G21" s="73"/>
      <c r="H21" s="73"/>
      <c r="I21" s="137">
        <v>0</v>
      </c>
      <c r="J21" s="137">
        <v>0</v>
      </c>
      <c r="K21" s="70">
        <f>+J21*'Összesítő tábla'!$F$16</f>
        <v>0</v>
      </c>
      <c r="L21" s="74"/>
      <c r="M21" s="75"/>
      <c r="N21" s="46" t="str">
        <f>IF(I21*'Összesítő tábla'!$F$16=0,"",(IF(I21*'Összesítő tábla'!$F$16&gt;500000,"igen","nem")))</f>
        <v/>
      </c>
    </row>
    <row r="22" spans="1:18" x14ac:dyDescent="0.25">
      <c r="A22" s="72"/>
      <c r="B22" s="73"/>
      <c r="C22" s="73"/>
      <c r="D22" s="73"/>
      <c r="E22" s="73"/>
      <c r="F22" s="73"/>
      <c r="G22" s="73"/>
      <c r="H22" s="73"/>
      <c r="I22" s="137">
        <v>0</v>
      </c>
      <c r="J22" s="137">
        <v>0</v>
      </c>
      <c r="K22" s="70">
        <f>+J22*'Összesítő tábla'!$F$16</f>
        <v>0</v>
      </c>
      <c r="L22" s="74"/>
      <c r="M22" s="75"/>
      <c r="N22" s="46" t="str">
        <f>IF(I22*'Összesítő tábla'!$F$16=0,"",(IF(I22*'Összesítő tábla'!$F$16&gt;500000,"igen","nem")))</f>
        <v/>
      </c>
    </row>
    <row r="23" spans="1:18" x14ac:dyDescent="0.25">
      <c r="A23" s="72"/>
      <c r="B23" s="73"/>
      <c r="C23" s="73"/>
      <c r="D23" s="73"/>
      <c r="E23" s="73"/>
      <c r="F23" s="73"/>
      <c r="G23" s="73"/>
      <c r="H23" s="73"/>
      <c r="I23" s="137">
        <v>0</v>
      </c>
      <c r="J23" s="137">
        <v>0</v>
      </c>
      <c r="K23" s="70">
        <f>+J23*'Összesítő tábla'!$F$16</f>
        <v>0</v>
      </c>
      <c r="L23" s="74"/>
      <c r="M23" s="75"/>
      <c r="N23" s="46" t="str">
        <f>IF(I23*'Összesítő tábla'!$F$16=0,"",(IF(I23*'Összesítő tábla'!$F$16&gt;500000,"igen","nem")))</f>
        <v/>
      </c>
    </row>
    <row r="24" spans="1:18" x14ac:dyDescent="0.25">
      <c r="A24" s="72"/>
      <c r="B24" s="73"/>
      <c r="C24" s="73"/>
      <c r="D24" s="73"/>
      <c r="E24" s="73"/>
      <c r="F24" s="73"/>
      <c r="G24" s="73"/>
      <c r="H24" s="73"/>
      <c r="I24" s="137">
        <v>0</v>
      </c>
      <c r="J24" s="137">
        <v>0</v>
      </c>
      <c r="K24" s="70">
        <f>+J24*'Összesítő tábla'!$F$16</f>
        <v>0</v>
      </c>
      <c r="L24" s="74"/>
      <c r="M24" s="75"/>
      <c r="N24" s="46" t="str">
        <f>IF(I24*'Összesítő tábla'!$F$16=0,"",(IF(I24*'Összesítő tábla'!$F$16&gt;500000,"igen","nem")))</f>
        <v/>
      </c>
    </row>
    <row r="25" spans="1:18" x14ac:dyDescent="0.25">
      <c r="A25" s="72"/>
      <c r="B25" s="73"/>
      <c r="C25" s="73"/>
      <c r="D25" s="73"/>
      <c r="E25" s="73"/>
      <c r="F25" s="73"/>
      <c r="G25" s="73"/>
      <c r="H25" s="73"/>
      <c r="I25" s="137">
        <v>0</v>
      </c>
      <c r="J25" s="137">
        <v>0</v>
      </c>
      <c r="K25" s="70">
        <f>+J25*'Összesítő tábla'!$F$16</f>
        <v>0</v>
      </c>
      <c r="L25" s="74"/>
      <c r="M25" s="75"/>
      <c r="N25" s="46" t="str">
        <f>IF(I25*'Összesítő tábla'!$F$16=0,"",(IF(I25*'Összesítő tábla'!$F$16&gt;500000,"igen","nem")))</f>
        <v/>
      </c>
    </row>
    <row r="26" spans="1:18" x14ac:dyDescent="0.25">
      <c r="A26" s="72"/>
      <c r="B26" s="73"/>
      <c r="C26" s="73"/>
      <c r="D26" s="73"/>
      <c r="E26" s="73"/>
      <c r="F26" s="73"/>
      <c r="G26" s="73"/>
      <c r="H26" s="73"/>
      <c r="I26" s="137">
        <v>0</v>
      </c>
      <c r="J26" s="137">
        <v>0</v>
      </c>
      <c r="K26" s="70">
        <f>+J26*'Összesítő tábla'!$F$16</f>
        <v>0</v>
      </c>
      <c r="L26" s="74"/>
      <c r="M26" s="75"/>
      <c r="N26" s="46" t="str">
        <f>IF(I26*'Összesítő tábla'!$F$16=0,"",(IF(I26*'Összesítő tábla'!$F$16&gt;500000,"igen","nem")))</f>
        <v/>
      </c>
    </row>
    <row r="27" spans="1:18" x14ac:dyDescent="0.25">
      <c r="A27" s="72"/>
      <c r="B27" s="73"/>
      <c r="C27" s="73"/>
      <c r="D27" s="73"/>
      <c r="E27" s="73"/>
      <c r="F27" s="73"/>
      <c r="G27" s="73"/>
      <c r="H27" s="73"/>
      <c r="I27" s="137">
        <v>0</v>
      </c>
      <c r="J27" s="137">
        <v>0</v>
      </c>
      <c r="K27" s="70">
        <f>+J27*'Összesítő tábla'!$F$16</f>
        <v>0</v>
      </c>
      <c r="L27" s="74"/>
      <c r="M27" s="75"/>
      <c r="N27" s="46" t="str">
        <f>IF(I27*'Összesítő tábla'!$F$16=0,"",(IF(I27*'Összesítő tábla'!$F$16&gt;500000,"igen","nem")))</f>
        <v/>
      </c>
    </row>
    <row r="28" spans="1:18" x14ac:dyDescent="0.25">
      <c r="A28" s="72"/>
      <c r="B28" s="73"/>
      <c r="C28" s="73"/>
      <c r="D28" s="73"/>
      <c r="E28" s="73"/>
      <c r="F28" s="73"/>
      <c r="G28" s="73"/>
      <c r="H28" s="73"/>
      <c r="I28" s="137">
        <v>0</v>
      </c>
      <c r="J28" s="137">
        <v>0</v>
      </c>
      <c r="K28" s="70">
        <f>+J28*'Összesítő tábla'!$F$16</f>
        <v>0</v>
      </c>
      <c r="L28" s="74"/>
      <c r="M28" s="75"/>
      <c r="N28" s="46" t="str">
        <f>IF(I28*'Összesítő tábla'!$F$16=0,"",(IF(I28*'Összesítő tábla'!$F$16&gt;500000,"igen","nem")))</f>
        <v/>
      </c>
    </row>
    <row r="29" spans="1:18" x14ac:dyDescent="0.25">
      <c r="A29" s="72"/>
      <c r="B29" s="73"/>
      <c r="C29" s="73"/>
      <c r="D29" s="73"/>
      <c r="E29" s="73"/>
      <c r="F29" s="73"/>
      <c r="G29" s="73"/>
      <c r="H29" s="73"/>
      <c r="I29" s="137">
        <v>0</v>
      </c>
      <c r="J29" s="137">
        <v>0</v>
      </c>
      <c r="K29" s="70">
        <f>+J29*'Összesítő tábla'!$F$16</f>
        <v>0</v>
      </c>
      <c r="L29" s="74"/>
      <c r="M29" s="75"/>
      <c r="N29" s="46" t="str">
        <f>IF(I29*'Összesítő tábla'!$F$16=0,"",(IF(I29*'Összesítő tábla'!$F$16&gt;500000,"igen","nem")))</f>
        <v/>
      </c>
    </row>
    <row r="30" spans="1:18" x14ac:dyDescent="0.25">
      <c r="A30" s="72"/>
      <c r="B30" s="73"/>
      <c r="C30" s="73"/>
      <c r="D30" s="73"/>
      <c r="E30" s="73"/>
      <c r="F30" s="73"/>
      <c r="G30" s="73"/>
      <c r="H30" s="73"/>
      <c r="I30" s="137">
        <v>0</v>
      </c>
      <c r="J30" s="137">
        <v>0</v>
      </c>
      <c r="K30" s="70">
        <f>+J30*'Összesítő tábla'!$F$16</f>
        <v>0</v>
      </c>
      <c r="L30" s="74"/>
      <c r="M30" s="75"/>
      <c r="N30" s="46" t="str">
        <f>IF(I30*'Összesítő tábla'!$F$16=0,"",(IF(I30*'Összesítő tábla'!$F$16&gt;500000,"igen","nem")))</f>
        <v/>
      </c>
    </row>
    <row r="31" spans="1:18" x14ac:dyDescent="0.25">
      <c r="A31" s="72"/>
      <c r="B31" s="73"/>
      <c r="C31" s="73"/>
      <c r="D31" s="73"/>
      <c r="E31" s="73"/>
      <c r="F31" s="73"/>
      <c r="G31" s="73"/>
      <c r="H31" s="73"/>
      <c r="I31" s="137">
        <v>0</v>
      </c>
      <c r="J31" s="137">
        <v>0</v>
      </c>
      <c r="K31" s="70">
        <f>+J31*'Összesítő tábla'!$F$16</f>
        <v>0</v>
      </c>
      <c r="L31" s="74"/>
      <c r="M31" s="75"/>
      <c r="N31" s="46" t="str">
        <f>IF(I31*'Összesítő tábla'!$F$16=0,"",(IF(I31*'Összesítő tábla'!$F$16&gt;500000,"igen","nem")))</f>
        <v/>
      </c>
    </row>
    <row r="32" spans="1:18" x14ac:dyDescent="0.25">
      <c r="A32" s="72"/>
      <c r="B32" s="73"/>
      <c r="C32" s="73"/>
      <c r="D32" s="73"/>
      <c r="E32" s="73"/>
      <c r="F32" s="73"/>
      <c r="G32" s="73"/>
      <c r="H32" s="73"/>
      <c r="I32" s="137">
        <v>0</v>
      </c>
      <c r="J32" s="137">
        <v>0</v>
      </c>
      <c r="K32" s="70">
        <f>+J32*'Összesítő tábla'!$F$16</f>
        <v>0</v>
      </c>
      <c r="L32" s="74"/>
      <c r="M32" s="75"/>
      <c r="N32" s="46" t="str">
        <f>IF(I32*'Összesítő tábla'!$F$16=0,"",(IF(I32*'Összesítő tábla'!$F$16&gt;500000,"igen","nem")))</f>
        <v/>
      </c>
    </row>
    <row r="33" spans="1:14" x14ac:dyDescent="0.25">
      <c r="A33" s="72"/>
      <c r="B33" s="73"/>
      <c r="C33" s="73"/>
      <c r="D33" s="73"/>
      <c r="E33" s="73"/>
      <c r="F33" s="73"/>
      <c r="G33" s="73"/>
      <c r="H33" s="73"/>
      <c r="I33" s="137">
        <v>0</v>
      </c>
      <c r="J33" s="137">
        <v>0</v>
      </c>
      <c r="K33" s="70">
        <f>+J33*'Összesítő tábla'!$F$16</f>
        <v>0</v>
      </c>
      <c r="L33" s="74"/>
      <c r="M33" s="75"/>
      <c r="N33" s="46" t="str">
        <f>IF(I33*'Összesítő tábla'!$F$16=0,"",(IF(I33*'Összesítő tábla'!$F$16&gt;500000,"igen","nem")))</f>
        <v/>
      </c>
    </row>
    <row r="34" spans="1:14" x14ac:dyDescent="0.25">
      <c r="A34" s="72"/>
      <c r="B34" s="73"/>
      <c r="C34" s="73"/>
      <c r="D34" s="73"/>
      <c r="E34" s="73"/>
      <c r="F34" s="73"/>
      <c r="G34" s="73"/>
      <c r="H34" s="73"/>
      <c r="I34" s="137">
        <v>0</v>
      </c>
      <c r="J34" s="137">
        <v>0</v>
      </c>
      <c r="K34" s="70">
        <f>+J34*'Összesítő tábla'!$F$16</f>
        <v>0</v>
      </c>
      <c r="L34" s="74"/>
      <c r="M34" s="75"/>
      <c r="N34" s="46" t="str">
        <f>IF(I34*'Összesítő tábla'!$F$16=0,"",(IF(I34*'Összesítő tábla'!$F$16&gt;500000,"igen","nem")))</f>
        <v/>
      </c>
    </row>
    <row r="35" spans="1:14" x14ac:dyDescent="0.25">
      <c r="A35" s="72"/>
      <c r="B35" s="73"/>
      <c r="C35" s="73"/>
      <c r="D35" s="73"/>
      <c r="E35" s="73"/>
      <c r="F35" s="73"/>
      <c r="G35" s="73"/>
      <c r="H35" s="73"/>
      <c r="I35" s="137">
        <v>0</v>
      </c>
      <c r="J35" s="137">
        <v>0</v>
      </c>
      <c r="K35" s="70">
        <f>+J35*'Összesítő tábla'!$F$16</f>
        <v>0</v>
      </c>
      <c r="L35" s="74"/>
      <c r="M35" s="75"/>
      <c r="N35" s="46" t="str">
        <f>IF(I35*'Összesítő tábla'!$F$16=0,"",(IF(I35*'Összesítő tábla'!$F$16&gt;500000,"igen","nem")))</f>
        <v/>
      </c>
    </row>
    <row r="36" spans="1:14" x14ac:dyDescent="0.25">
      <c r="A36" s="72"/>
      <c r="B36" s="73"/>
      <c r="C36" s="73"/>
      <c r="D36" s="73"/>
      <c r="E36" s="73"/>
      <c r="F36" s="73"/>
      <c r="G36" s="73"/>
      <c r="H36" s="73"/>
      <c r="I36" s="137">
        <v>0</v>
      </c>
      <c r="J36" s="137">
        <v>0</v>
      </c>
      <c r="K36" s="70">
        <f>+J36*'Összesítő tábla'!$F$16</f>
        <v>0</v>
      </c>
      <c r="L36" s="74"/>
      <c r="M36" s="75"/>
      <c r="N36" s="46" t="str">
        <f>IF(I36*'Összesítő tábla'!$F$16=0,"",(IF(I36*'Összesítő tábla'!$F$16&gt;500000,"igen","nem")))</f>
        <v/>
      </c>
    </row>
    <row r="37" spans="1:14" x14ac:dyDescent="0.25">
      <c r="A37" s="72"/>
      <c r="B37" s="73"/>
      <c r="C37" s="73"/>
      <c r="D37" s="73"/>
      <c r="E37" s="73"/>
      <c r="F37" s="73"/>
      <c r="G37" s="73"/>
      <c r="H37" s="73"/>
      <c r="I37" s="137">
        <v>0</v>
      </c>
      <c r="J37" s="137">
        <v>0</v>
      </c>
      <c r="K37" s="70">
        <f>+J37*'Összesítő tábla'!$F$16</f>
        <v>0</v>
      </c>
      <c r="L37" s="74"/>
      <c r="M37" s="75"/>
      <c r="N37" s="46" t="str">
        <f>IF(I37*'Összesítő tábla'!$F$16=0,"",(IF(I37*'Összesítő tábla'!$F$16&gt;500000,"igen","nem")))</f>
        <v/>
      </c>
    </row>
    <row r="38" spans="1:14" x14ac:dyDescent="0.25">
      <c r="A38" s="72"/>
      <c r="B38" s="73"/>
      <c r="C38" s="73"/>
      <c r="D38" s="73"/>
      <c r="E38" s="73"/>
      <c r="F38" s="73"/>
      <c r="G38" s="73"/>
      <c r="H38" s="73"/>
      <c r="I38" s="137">
        <v>0</v>
      </c>
      <c r="J38" s="137">
        <v>0</v>
      </c>
      <c r="K38" s="70">
        <f>+J38*'Összesítő tábla'!$F$16</f>
        <v>0</v>
      </c>
      <c r="L38" s="74"/>
      <c r="M38" s="75"/>
      <c r="N38" s="46" t="str">
        <f>IF(I38*'Összesítő tábla'!$F$16=0,"",(IF(I38*'Összesítő tábla'!$F$16&gt;500000,"igen","nem")))</f>
        <v/>
      </c>
    </row>
    <row r="39" spans="1:14" x14ac:dyDescent="0.25">
      <c r="A39" s="72"/>
      <c r="B39" s="73"/>
      <c r="C39" s="73"/>
      <c r="D39" s="73"/>
      <c r="E39" s="73"/>
      <c r="F39" s="73"/>
      <c r="G39" s="73"/>
      <c r="H39" s="73"/>
      <c r="I39" s="137">
        <v>0</v>
      </c>
      <c r="J39" s="137">
        <v>0</v>
      </c>
      <c r="K39" s="70">
        <f>+J39*'Összesítő tábla'!$F$16</f>
        <v>0</v>
      </c>
      <c r="L39" s="74"/>
      <c r="M39" s="75"/>
      <c r="N39" s="46" t="str">
        <f>IF(I39*'Összesítő tábla'!$F$16=0,"",(IF(I39*'Összesítő tábla'!$F$16&gt;500000,"igen","nem")))</f>
        <v/>
      </c>
    </row>
    <row r="40" spans="1:14" x14ac:dyDescent="0.25">
      <c r="A40" s="72"/>
      <c r="B40" s="73"/>
      <c r="C40" s="73"/>
      <c r="D40" s="73"/>
      <c r="E40" s="73"/>
      <c r="F40" s="73"/>
      <c r="G40" s="73"/>
      <c r="H40" s="73"/>
      <c r="I40" s="137">
        <v>0</v>
      </c>
      <c r="J40" s="137">
        <v>0</v>
      </c>
      <c r="K40" s="70">
        <f>+J40*'Összesítő tábla'!$F$16</f>
        <v>0</v>
      </c>
      <c r="L40" s="74"/>
      <c r="M40" s="75"/>
      <c r="N40" s="46" t="str">
        <f>IF(I40*'Összesítő tábla'!$F$16=0,"",(IF(I40*'Összesítő tábla'!$F$16&gt;500000,"igen","nem")))</f>
        <v/>
      </c>
    </row>
    <row r="41" spans="1:14" x14ac:dyDescent="0.25">
      <c r="A41" s="72"/>
      <c r="B41" s="73"/>
      <c r="C41" s="73"/>
      <c r="D41" s="73"/>
      <c r="E41" s="73"/>
      <c r="F41" s="73"/>
      <c r="G41" s="73"/>
      <c r="H41" s="73"/>
      <c r="I41" s="137">
        <v>0</v>
      </c>
      <c r="J41" s="137">
        <v>0</v>
      </c>
      <c r="K41" s="70">
        <f>+J41*'Összesítő tábla'!$F$16</f>
        <v>0</v>
      </c>
      <c r="L41" s="74"/>
      <c r="M41" s="75"/>
      <c r="N41" s="46" t="str">
        <f>IF(I41*'Összesítő tábla'!$F$16=0,"",(IF(I41*'Összesítő tábla'!$F$16&gt;500000,"igen","nem")))</f>
        <v/>
      </c>
    </row>
    <row r="42" spans="1:14" x14ac:dyDescent="0.25">
      <c r="A42" s="72"/>
      <c r="B42" s="73"/>
      <c r="C42" s="73"/>
      <c r="D42" s="73"/>
      <c r="E42" s="73"/>
      <c r="F42" s="73"/>
      <c r="G42" s="73"/>
      <c r="H42" s="73"/>
      <c r="I42" s="137">
        <v>0</v>
      </c>
      <c r="J42" s="137">
        <v>0</v>
      </c>
      <c r="K42" s="70">
        <f>+J42*'Összesítő tábla'!$F$16</f>
        <v>0</v>
      </c>
      <c r="L42" s="74"/>
      <c r="M42" s="75"/>
      <c r="N42" s="46" t="str">
        <f>IF(I42*'Összesítő tábla'!$F$16=0,"",(IF(I42*'Összesítő tábla'!$F$16&gt;500000,"igen","nem")))</f>
        <v/>
      </c>
    </row>
    <row r="43" spans="1:14" x14ac:dyDescent="0.25">
      <c r="A43" s="72"/>
      <c r="B43" s="73"/>
      <c r="C43" s="73"/>
      <c r="D43" s="73"/>
      <c r="E43" s="73"/>
      <c r="F43" s="73"/>
      <c r="G43" s="73"/>
      <c r="H43" s="73"/>
      <c r="I43" s="137">
        <v>0</v>
      </c>
      <c r="J43" s="137">
        <v>0</v>
      </c>
      <c r="K43" s="70">
        <f>+J43*'Összesítő tábla'!$F$16</f>
        <v>0</v>
      </c>
      <c r="L43" s="74"/>
      <c r="M43" s="75"/>
      <c r="N43" s="46" t="str">
        <f>IF(I43*'Összesítő tábla'!$F$16=0,"",(IF(I43*'Összesítő tábla'!$F$16&gt;500000,"igen","nem")))</f>
        <v/>
      </c>
    </row>
    <row r="44" spans="1:14" x14ac:dyDescent="0.25">
      <c r="A44" s="72"/>
      <c r="B44" s="73"/>
      <c r="C44" s="73"/>
      <c r="D44" s="73"/>
      <c r="E44" s="73"/>
      <c r="F44" s="73"/>
      <c r="G44" s="73"/>
      <c r="H44" s="73"/>
      <c r="I44" s="137">
        <v>0</v>
      </c>
      <c r="J44" s="137">
        <v>0</v>
      </c>
      <c r="K44" s="70">
        <f>+J44*'Összesítő tábla'!$F$16</f>
        <v>0</v>
      </c>
      <c r="L44" s="74"/>
      <c r="M44" s="75"/>
      <c r="N44" s="46" t="str">
        <f>IF(I44*'Összesítő tábla'!$F$16=0,"",(IF(I44*'Összesítő tábla'!$F$16&gt;500000,"igen","nem")))</f>
        <v/>
      </c>
    </row>
    <row r="45" spans="1:14" x14ac:dyDescent="0.25">
      <c r="A45" s="72"/>
      <c r="B45" s="73"/>
      <c r="C45" s="73"/>
      <c r="D45" s="73"/>
      <c r="E45" s="73"/>
      <c r="F45" s="73"/>
      <c r="G45" s="73"/>
      <c r="H45" s="73"/>
      <c r="I45" s="137">
        <v>0</v>
      </c>
      <c r="J45" s="137">
        <v>0</v>
      </c>
      <c r="K45" s="70">
        <f>+J45*'Összesítő tábla'!$F$16</f>
        <v>0</v>
      </c>
      <c r="L45" s="74"/>
      <c r="M45" s="75"/>
      <c r="N45" s="46" t="str">
        <f>IF(I45*'Összesítő tábla'!$F$16=0,"",(IF(I45*'Összesítő tábla'!$F$16&gt;500000,"igen","nem")))</f>
        <v/>
      </c>
    </row>
    <row r="46" spans="1:14" x14ac:dyDescent="0.25">
      <c r="A46" s="72"/>
      <c r="B46" s="73"/>
      <c r="C46" s="73"/>
      <c r="D46" s="73"/>
      <c r="E46" s="73"/>
      <c r="F46" s="73"/>
      <c r="G46" s="73"/>
      <c r="H46" s="73"/>
      <c r="I46" s="137">
        <v>0</v>
      </c>
      <c r="J46" s="137">
        <v>0</v>
      </c>
      <c r="K46" s="70">
        <f>+J46*'Összesítő tábla'!$F$16</f>
        <v>0</v>
      </c>
      <c r="L46" s="74"/>
      <c r="M46" s="75"/>
      <c r="N46" s="46" t="str">
        <f>IF(I46*'Összesítő tábla'!$F$16=0,"",(IF(I46*'Összesítő tábla'!$F$16&gt;500000,"igen","nem")))</f>
        <v/>
      </c>
    </row>
    <row r="47" spans="1:14" x14ac:dyDescent="0.25">
      <c r="A47" s="72"/>
      <c r="B47" s="73"/>
      <c r="C47" s="73"/>
      <c r="D47" s="73"/>
      <c r="E47" s="73"/>
      <c r="F47" s="73"/>
      <c r="G47" s="73"/>
      <c r="H47" s="73"/>
      <c r="I47" s="137">
        <v>0</v>
      </c>
      <c r="J47" s="137">
        <v>0</v>
      </c>
      <c r="K47" s="70">
        <f>+J47*'Összesítő tábla'!$F$16</f>
        <v>0</v>
      </c>
      <c r="L47" s="74"/>
      <c r="M47" s="75"/>
      <c r="N47" s="46" t="str">
        <f>IF(I47*'Összesítő tábla'!$F$16=0,"",(IF(I47*'Összesítő tábla'!$F$16&gt;500000,"igen","nem")))</f>
        <v/>
      </c>
    </row>
    <row r="48" spans="1:14" x14ac:dyDescent="0.25">
      <c r="A48" s="72"/>
      <c r="B48" s="73"/>
      <c r="C48" s="73"/>
      <c r="D48" s="73"/>
      <c r="E48" s="73"/>
      <c r="F48" s="73"/>
      <c r="G48" s="73"/>
      <c r="H48" s="73"/>
      <c r="I48" s="137">
        <v>0</v>
      </c>
      <c r="J48" s="137">
        <v>0</v>
      </c>
      <c r="K48" s="70">
        <f>+J48*'Összesítő tábla'!$F$16</f>
        <v>0</v>
      </c>
      <c r="L48" s="74"/>
      <c r="M48" s="75"/>
      <c r="N48" s="46" t="str">
        <f>IF(I48*'Összesítő tábla'!$F$16=0,"",(IF(I48*'Összesítő tábla'!$F$16&gt;500000,"igen","nem")))</f>
        <v/>
      </c>
    </row>
    <row r="49" spans="1:14" x14ac:dyDescent="0.25">
      <c r="A49" s="72"/>
      <c r="B49" s="73"/>
      <c r="C49" s="73"/>
      <c r="D49" s="73"/>
      <c r="E49" s="73"/>
      <c r="F49" s="73"/>
      <c r="G49" s="73"/>
      <c r="H49" s="73"/>
      <c r="I49" s="137">
        <v>0</v>
      </c>
      <c r="J49" s="137">
        <v>0</v>
      </c>
      <c r="K49" s="70">
        <f>+J49*'Összesítő tábla'!$F$16</f>
        <v>0</v>
      </c>
      <c r="L49" s="74"/>
      <c r="M49" s="75"/>
      <c r="N49" s="46" t="str">
        <f>IF(I49*'Összesítő tábla'!$F$16=0,"",(IF(I49*'Összesítő tábla'!$F$16&gt;500000,"igen","nem")))</f>
        <v/>
      </c>
    </row>
    <row r="50" spans="1:14" x14ac:dyDescent="0.25">
      <c r="A50" s="72"/>
      <c r="B50" s="73"/>
      <c r="C50" s="73"/>
      <c r="D50" s="73"/>
      <c r="E50" s="73"/>
      <c r="F50" s="73"/>
      <c r="G50" s="73"/>
      <c r="H50" s="73"/>
      <c r="I50" s="137">
        <v>0</v>
      </c>
      <c r="J50" s="137">
        <v>0</v>
      </c>
      <c r="K50" s="70">
        <f>+J50*'Összesítő tábla'!$F$16</f>
        <v>0</v>
      </c>
      <c r="L50" s="74"/>
      <c r="M50" s="75"/>
      <c r="N50" s="46" t="str">
        <f>IF(I50*'Összesítő tábla'!$F$16=0,"",(IF(I50*'Összesítő tábla'!$F$16&gt;500000,"igen","nem")))</f>
        <v/>
      </c>
    </row>
    <row r="51" spans="1:14" x14ac:dyDescent="0.25">
      <c r="A51" s="72"/>
      <c r="B51" s="73"/>
      <c r="C51" s="73"/>
      <c r="D51" s="73"/>
      <c r="E51" s="73"/>
      <c r="F51" s="73"/>
      <c r="G51" s="73"/>
      <c r="H51" s="73"/>
      <c r="I51" s="137">
        <v>0</v>
      </c>
      <c r="J51" s="137">
        <v>0</v>
      </c>
      <c r="K51" s="70">
        <f>+J51*'Összesítő tábla'!$F$16</f>
        <v>0</v>
      </c>
      <c r="L51" s="74"/>
      <c r="M51" s="75"/>
      <c r="N51" s="46" t="str">
        <f>IF(I51*'Összesítő tábla'!$F$16=0,"",(IF(I51*'Összesítő tábla'!$F$16&gt;500000,"igen","nem")))</f>
        <v/>
      </c>
    </row>
    <row r="52" spans="1:14" x14ac:dyDescent="0.25">
      <c r="A52" s="72"/>
      <c r="B52" s="73"/>
      <c r="C52" s="73"/>
      <c r="D52" s="73"/>
      <c r="E52" s="73"/>
      <c r="F52" s="73"/>
      <c r="G52" s="73"/>
      <c r="H52" s="73"/>
      <c r="I52" s="137">
        <v>0</v>
      </c>
      <c r="J52" s="137">
        <v>0</v>
      </c>
      <c r="K52" s="70">
        <f>+J52*'Összesítő tábla'!$F$16</f>
        <v>0</v>
      </c>
      <c r="L52" s="74"/>
      <c r="M52" s="75"/>
      <c r="N52" s="46" t="str">
        <f>IF(I52*'Összesítő tábla'!$F$16=0,"",(IF(I52*'Összesítő tábla'!$F$16&gt;500000,"igen","nem")))</f>
        <v/>
      </c>
    </row>
    <row r="53" spans="1:14" x14ac:dyDescent="0.25">
      <c r="A53" s="72"/>
      <c r="B53" s="73"/>
      <c r="C53" s="73"/>
      <c r="D53" s="73"/>
      <c r="E53" s="73"/>
      <c r="F53" s="73"/>
      <c r="G53" s="73"/>
      <c r="H53" s="73"/>
      <c r="I53" s="137">
        <v>0</v>
      </c>
      <c r="J53" s="137">
        <v>0</v>
      </c>
      <c r="K53" s="70">
        <f>+J53*'Összesítő tábla'!$F$16</f>
        <v>0</v>
      </c>
      <c r="L53" s="74"/>
      <c r="M53" s="75"/>
      <c r="N53" s="46" t="str">
        <f>IF(I53*'Összesítő tábla'!$F$16=0,"",(IF(I53*'Összesítő tábla'!$F$16&gt;500000,"igen","nem")))</f>
        <v/>
      </c>
    </row>
    <row r="54" spans="1:14" x14ac:dyDescent="0.25">
      <c r="A54" s="72"/>
      <c r="B54" s="73"/>
      <c r="C54" s="73"/>
      <c r="D54" s="73"/>
      <c r="E54" s="73"/>
      <c r="F54" s="73"/>
      <c r="G54" s="73"/>
      <c r="H54" s="73"/>
      <c r="I54" s="137">
        <v>0</v>
      </c>
      <c r="J54" s="137">
        <v>0</v>
      </c>
      <c r="K54" s="70">
        <f>+J54*'Összesítő tábla'!$F$16</f>
        <v>0</v>
      </c>
      <c r="L54" s="74"/>
      <c r="M54" s="75"/>
      <c r="N54" s="46" t="str">
        <f>IF(I54*'Összesítő tábla'!$F$16=0,"",(IF(I54*'Összesítő tábla'!$F$16&gt;500000,"igen","nem")))</f>
        <v/>
      </c>
    </row>
    <row r="55" spans="1:14" x14ac:dyDescent="0.25">
      <c r="A55" s="72"/>
      <c r="B55" s="73"/>
      <c r="C55" s="73"/>
      <c r="D55" s="73"/>
      <c r="E55" s="73"/>
      <c r="F55" s="73"/>
      <c r="G55" s="73"/>
      <c r="H55" s="73"/>
      <c r="I55" s="137">
        <v>0</v>
      </c>
      <c r="J55" s="137">
        <v>0</v>
      </c>
      <c r="K55" s="70">
        <f>+J55*'Összesítő tábla'!$F$16</f>
        <v>0</v>
      </c>
      <c r="L55" s="74"/>
      <c r="M55" s="75"/>
      <c r="N55" s="46" t="str">
        <f>IF(I55*'Összesítő tábla'!$F$16=0,"",(IF(I55*'Összesítő tábla'!$F$16&gt;500000,"igen","nem")))</f>
        <v/>
      </c>
    </row>
    <row r="56" spans="1:14" x14ac:dyDescent="0.25">
      <c r="A56" s="72"/>
      <c r="B56" s="73"/>
      <c r="C56" s="73"/>
      <c r="D56" s="73"/>
      <c r="E56" s="73"/>
      <c r="F56" s="73"/>
      <c r="G56" s="73"/>
      <c r="H56" s="73"/>
      <c r="I56" s="137">
        <v>0</v>
      </c>
      <c r="J56" s="137">
        <v>0</v>
      </c>
      <c r="K56" s="70">
        <f>+J56*'Összesítő tábla'!$F$16</f>
        <v>0</v>
      </c>
      <c r="L56" s="74"/>
      <c r="M56" s="75"/>
      <c r="N56" s="46" t="str">
        <f>IF(I56*'Összesítő tábla'!$F$16=0,"",(IF(I56*'Összesítő tábla'!$F$16&gt;500000,"igen","nem")))</f>
        <v/>
      </c>
    </row>
    <row r="57" spans="1:14" x14ac:dyDescent="0.25">
      <c r="A57" s="72"/>
      <c r="B57" s="73"/>
      <c r="C57" s="73"/>
      <c r="D57" s="73"/>
      <c r="E57" s="73"/>
      <c r="F57" s="73"/>
      <c r="G57" s="73"/>
      <c r="H57" s="73"/>
      <c r="I57" s="137">
        <v>0</v>
      </c>
      <c r="J57" s="137">
        <v>0</v>
      </c>
      <c r="K57" s="70">
        <f>+J57*'Összesítő tábla'!$F$16</f>
        <v>0</v>
      </c>
      <c r="L57" s="74"/>
      <c r="M57" s="75"/>
      <c r="N57" s="46" t="str">
        <f>IF(I57*'Összesítő tábla'!$F$16=0,"",(IF(I57*'Összesítő tábla'!$F$16&gt;500000,"igen","nem")))</f>
        <v/>
      </c>
    </row>
    <row r="58" spans="1:14" x14ac:dyDescent="0.25">
      <c r="A58" s="72"/>
      <c r="B58" s="73"/>
      <c r="C58" s="73"/>
      <c r="D58" s="73"/>
      <c r="E58" s="73"/>
      <c r="F58" s="73"/>
      <c r="G58" s="73"/>
      <c r="H58" s="73"/>
      <c r="I58" s="137">
        <v>0</v>
      </c>
      <c r="J58" s="137">
        <v>0</v>
      </c>
      <c r="K58" s="70">
        <f>+J58*'Összesítő tábla'!$F$16</f>
        <v>0</v>
      </c>
      <c r="L58" s="74"/>
      <c r="M58" s="75"/>
      <c r="N58" s="46" t="str">
        <f>IF(I58*'Összesítő tábla'!$F$16=0,"",(IF(I58*'Összesítő tábla'!$F$16&gt;500000,"igen","nem")))</f>
        <v/>
      </c>
    </row>
    <row r="59" spans="1:14" x14ac:dyDescent="0.25">
      <c r="A59" s="72"/>
      <c r="B59" s="73"/>
      <c r="C59" s="73"/>
      <c r="D59" s="73"/>
      <c r="E59" s="73"/>
      <c r="F59" s="73"/>
      <c r="G59" s="73"/>
      <c r="H59" s="73"/>
      <c r="I59" s="137">
        <v>0</v>
      </c>
      <c r="J59" s="137">
        <v>0</v>
      </c>
      <c r="K59" s="70">
        <f>+J59*'Összesítő tábla'!$F$16</f>
        <v>0</v>
      </c>
      <c r="L59" s="74"/>
      <c r="M59" s="75"/>
      <c r="N59" s="46" t="str">
        <f>IF(I59*'Összesítő tábla'!$F$16=0,"",(IF(I59*'Összesítő tábla'!$F$16&gt;500000,"igen","nem")))</f>
        <v/>
      </c>
    </row>
    <row r="60" spans="1:14" x14ac:dyDescent="0.25">
      <c r="A60" s="72"/>
      <c r="B60" s="73"/>
      <c r="C60" s="73"/>
      <c r="D60" s="73"/>
      <c r="E60" s="73"/>
      <c r="F60" s="73"/>
      <c r="G60" s="73"/>
      <c r="H60" s="73"/>
      <c r="I60" s="137">
        <v>0</v>
      </c>
      <c r="J60" s="137">
        <v>0</v>
      </c>
      <c r="K60" s="70">
        <f>+J60*'Összesítő tábla'!$F$16</f>
        <v>0</v>
      </c>
      <c r="L60" s="74"/>
      <c r="M60" s="75"/>
      <c r="N60" s="46" t="str">
        <f>IF(I60*'Összesítő tábla'!$F$16=0,"",(IF(I60*'Összesítő tábla'!$F$16&gt;500000,"igen","nem")))</f>
        <v/>
      </c>
    </row>
    <row r="61" spans="1:14" x14ac:dyDescent="0.25">
      <c r="A61" s="72"/>
      <c r="B61" s="73"/>
      <c r="C61" s="73"/>
      <c r="D61" s="73"/>
      <c r="E61" s="73"/>
      <c r="F61" s="73"/>
      <c r="G61" s="73"/>
      <c r="H61" s="73"/>
      <c r="I61" s="137">
        <v>0</v>
      </c>
      <c r="J61" s="137">
        <v>0</v>
      </c>
      <c r="K61" s="70">
        <f>+J61*'Összesítő tábla'!$F$16</f>
        <v>0</v>
      </c>
      <c r="L61" s="74"/>
      <c r="M61" s="75"/>
      <c r="N61" s="46" t="str">
        <f>IF(I61*'Összesítő tábla'!$F$16=0,"",(IF(I61*'Összesítő tábla'!$F$16&gt;500000,"igen","nem")))</f>
        <v/>
      </c>
    </row>
    <row r="62" spans="1:14" x14ac:dyDescent="0.25">
      <c r="A62" s="72"/>
      <c r="B62" s="73"/>
      <c r="C62" s="73"/>
      <c r="D62" s="73"/>
      <c r="E62" s="73"/>
      <c r="F62" s="73"/>
      <c r="G62" s="73"/>
      <c r="H62" s="73"/>
      <c r="I62" s="137">
        <v>0</v>
      </c>
      <c r="J62" s="137">
        <v>0</v>
      </c>
      <c r="K62" s="70">
        <f>+J62*'Összesítő tábla'!$F$16</f>
        <v>0</v>
      </c>
      <c r="L62" s="74"/>
      <c r="M62" s="75"/>
      <c r="N62" s="46" t="str">
        <f>IF(I62*'Összesítő tábla'!$F$16=0,"",(IF(I62*'Összesítő tábla'!$F$16&gt;500000,"igen","nem")))</f>
        <v/>
      </c>
    </row>
    <row r="63" spans="1:14" x14ac:dyDescent="0.25">
      <c r="A63" s="72"/>
      <c r="B63" s="73"/>
      <c r="C63" s="73"/>
      <c r="D63" s="73"/>
      <c r="E63" s="73"/>
      <c r="F63" s="73"/>
      <c r="G63" s="73"/>
      <c r="H63" s="73"/>
      <c r="I63" s="137">
        <v>0</v>
      </c>
      <c r="J63" s="137">
        <v>0</v>
      </c>
      <c r="K63" s="70">
        <f>+J63*'Összesítő tábla'!$F$16</f>
        <v>0</v>
      </c>
      <c r="L63" s="74"/>
      <c r="M63" s="75"/>
      <c r="N63" s="46" t="str">
        <f>IF(I63*'Összesítő tábla'!$F$16=0,"",(IF(I63*'Összesítő tábla'!$F$16&gt;500000,"igen","nem")))</f>
        <v/>
      </c>
    </row>
    <row r="64" spans="1:14" x14ac:dyDescent="0.25">
      <c r="A64" s="72"/>
      <c r="B64" s="73"/>
      <c r="C64" s="73"/>
      <c r="D64" s="73"/>
      <c r="E64" s="73"/>
      <c r="F64" s="73"/>
      <c r="G64" s="73"/>
      <c r="H64" s="73"/>
      <c r="I64" s="137">
        <v>0</v>
      </c>
      <c r="J64" s="137">
        <v>0</v>
      </c>
      <c r="K64" s="70">
        <f>+J64*'Összesítő tábla'!$F$16</f>
        <v>0</v>
      </c>
      <c r="L64" s="74"/>
      <c r="M64" s="75"/>
      <c r="N64" s="46" t="str">
        <f>IF(I64*'Összesítő tábla'!$F$16=0,"",(IF(I64*'Összesítő tábla'!$F$16&gt;500000,"igen","nem")))</f>
        <v/>
      </c>
    </row>
    <row r="65" spans="1:14" x14ac:dyDescent="0.25">
      <c r="A65" s="72"/>
      <c r="B65" s="73"/>
      <c r="C65" s="73"/>
      <c r="D65" s="73"/>
      <c r="E65" s="73"/>
      <c r="F65" s="73"/>
      <c r="G65" s="73"/>
      <c r="H65" s="73"/>
      <c r="I65" s="137">
        <v>0</v>
      </c>
      <c r="J65" s="137">
        <v>0</v>
      </c>
      <c r="K65" s="70">
        <f>+J65*'Összesítő tábla'!$F$16</f>
        <v>0</v>
      </c>
      <c r="L65" s="74"/>
      <c r="M65" s="75"/>
      <c r="N65" s="46" t="str">
        <f>IF(I65*'Összesítő tábla'!$F$16=0,"",(IF(I65*'Összesítő tábla'!$F$16&gt;500000,"igen","nem")))</f>
        <v/>
      </c>
    </row>
    <row r="66" spans="1:14" x14ac:dyDescent="0.25">
      <c r="A66" s="72"/>
      <c r="B66" s="73"/>
      <c r="C66" s="73"/>
      <c r="D66" s="73"/>
      <c r="E66" s="73"/>
      <c r="F66" s="73"/>
      <c r="G66" s="73"/>
      <c r="H66" s="73"/>
      <c r="I66" s="137">
        <v>0</v>
      </c>
      <c r="J66" s="137">
        <v>0</v>
      </c>
      <c r="K66" s="70">
        <f>+J66*'Összesítő tábla'!$F$16</f>
        <v>0</v>
      </c>
      <c r="L66" s="74"/>
      <c r="M66" s="75"/>
      <c r="N66" s="46" t="str">
        <f>IF(I66*'Összesítő tábla'!$F$16=0,"",(IF(I66*'Összesítő tábla'!$F$16&gt;500000,"igen","nem")))</f>
        <v/>
      </c>
    </row>
    <row r="67" spans="1:14" x14ac:dyDescent="0.25">
      <c r="A67" s="72"/>
      <c r="B67" s="73"/>
      <c r="C67" s="73"/>
      <c r="D67" s="73"/>
      <c r="E67" s="73"/>
      <c r="F67" s="73"/>
      <c r="G67" s="73"/>
      <c r="H67" s="73"/>
      <c r="I67" s="137">
        <v>0</v>
      </c>
      <c r="J67" s="137">
        <v>0</v>
      </c>
      <c r="K67" s="70">
        <f>+J67*'Összesítő tábla'!$F$16</f>
        <v>0</v>
      </c>
      <c r="L67" s="74"/>
      <c r="M67" s="75"/>
      <c r="N67" s="46" t="str">
        <f>IF(I67*'Összesítő tábla'!$F$16=0,"",(IF(I67*'Összesítő tábla'!$F$16&gt;500000,"igen","nem")))</f>
        <v/>
      </c>
    </row>
    <row r="68" spans="1:14" x14ac:dyDescent="0.25">
      <c r="A68" s="72"/>
      <c r="B68" s="73"/>
      <c r="C68" s="73"/>
      <c r="D68" s="73"/>
      <c r="E68" s="73"/>
      <c r="F68" s="73"/>
      <c r="G68" s="73"/>
      <c r="H68" s="73"/>
      <c r="I68" s="137">
        <v>0</v>
      </c>
      <c r="J68" s="137">
        <v>0</v>
      </c>
      <c r="K68" s="70">
        <f>+J68*'Összesítő tábla'!$F$16</f>
        <v>0</v>
      </c>
      <c r="L68" s="74"/>
      <c r="M68" s="75"/>
      <c r="N68" s="46" t="str">
        <f>IF(I68*'Összesítő tábla'!$F$16=0,"",(IF(I68*'Összesítő tábla'!$F$16&gt;500000,"igen","nem")))</f>
        <v/>
      </c>
    </row>
    <row r="69" spans="1:14" x14ac:dyDescent="0.25">
      <c r="A69" s="72"/>
      <c r="B69" s="73"/>
      <c r="C69" s="73"/>
      <c r="D69" s="73"/>
      <c r="E69" s="73"/>
      <c r="F69" s="73"/>
      <c r="G69" s="73"/>
      <c r="H69" s="73"/>
      <c r="I69" s="137">
        <v>0</v>
      </c>
      <c r="J69" s="137">
        <v>0</v>
      </c>
      <c r="K69" s="70">
        <f>+J69*'Összesítő tábla'!$F$16</f>
        <v>0</v>
      </c>
      <c r="L69" s="74"/>
      <c r="M69" s="75"/>
      <c r="N69" s="46" t="str">
        <f>IF(I69*'Összesítő tábla'!$F$16=0,"",(IF(I69*'Összesítő tábla'!$F$16&gt;500000,"igen","nem")))</f>
        <v/>
      </c>
    </row>
    <row r="70" spans="1:14" x14ac:dyDescent="0.25">
      <c r="A70" s="72"/>
      <c r="B70" s="73"/>
      <c r="C70" s="73"/>
      <c r="D70" s="73"/>
      <c r="E70" s="73"/>
      <c r="F70" s="73"/>
      <c r="G70" s="73"/>
      <c r="H70" s="73"/>
      <c r="I70" s="137">
        <v>0</v>
      </c>
      <c r="J70" s="137">
        <v>0</v>
      </c>
      <c r="K70" s="70">
        <f>+J70*'Összesítő tábla'!$F$16</f>
        <v>0</v>
      </c>
      <c r="L70" s="74"/>
      <c r="M70" s="75"/>
      <c r="N70" s="46" t="str">
        <f>IF(I70*'Összesítő tábla'!$F$16=0,"",(IF(I70*'Összesítő tábla'!$F$16&gt;500000,"igen","nem")))</f>
        <v/>
      </c>
    </row>
    <row r="71" spans="1:14" x14ac:dyDescent="0.25">
      <c r="A71" s="72"/>
      <c r="B71" s="73"/>
      <c r="C71" s="73"/>
      <c r="D71" s="73"/>
      <c r="E71" s="73"/>
      <c r="F71" s="73"/>
      <c r="G71" s="73"/>
      <c r="H71" s="73"/>
      <c r="I71" s="137">
        <v>0</v>
      </c>
      <c r="J71" s="137">
        <v>0</v>
      </c>
      <c r="K71" s="70">
        <f>+J71*'Összesítő tábla'!$F$16</f>
        <v>0</v>
      </c>
      <c r="L71" s="74"/>
      <c r="M71" s="75"/>
      <c r="N71" s="46" t="str">
        <f>IF(I71*'Összesítő tábla'!$F$16=0,"",(IF(I71*'Összesítő tábla'!$F$16&gt;500000,"igen","nem")))</f>
        <v/>
      </c>
    </row>
    <row r="72" spans="1:14" x14ac:dyDescent="0.25">
      <c r="A72" s="72"/>
      <c r="B72" s="73"/>
      <c r="C72" s="73"/>
      <c r="D72" s="73"/>
      <c r="E72" s="73"/>
      <c r="F72" s="73"/>
      <c r="G72" s="73"/>
      <c r="H72" s="73"/>
      <c r="I72" s="137">
        <v>0</v>
      </c>
      <c r="J72" s="137">
        <v>0</v>
      </c>
      <c r="K72" s="70">
        <f>+J72*'Összesítő tábla'!$F$16</f>
        <v>0</v>
      </c>
      <c r="L72" s="74"/>
      <c r="M72" s="75"/>
      <c r="N72" s="46" t="str">
        <f>IF(I72*'Összesítő tábla'!$F$16=0,"",(IF(I72*'Összesítő tábla'!$F$16&gt;500000,"igen","nem")))</f>
        <v/>
      </c>
    </row>
    <row r="73" spans="1:14" x14ac:dyDescent="0.25">
      <c r="A73" s="72"/>
      <c r="B73" s="73"/>
      <c r="C73" s="73"/>
      <c r="D73" s="73"/>
      <c r="E73" s="73"/>
      <c r="F73" s="73"/>
      <c r="G73" s="73"/>
      <c r="H73" s="73"/>
      <c r="I73" s="137">
        <v>0</v>
      </c>
      <c r="J73" s="137">
        <v>0</v>
      </c>
      <c r="K73" s="70">
        <f>+J73*'Összesítő tábla'!$F$16</f>
        <v>0</v>
      </c>
      <c r="L73" s="74"/>
      <c r="M73" s="75"/>
      <c r="N73" s="46" t="str">
        <f>IF(I73*'Összesítő tábla'!$F$16=0,"",(IF(I73*'Összesítő tábla'!$F$16&gt;500000,"igen","nem")))</f>
        <v/>
      </c>
    </row>
    <row r="74" spans="1:14" x14ac:dyDescent="0.25">
      <c r="A74" s="72"/>
      <c r="B74" s="73"/>
      <c r="C74" s="73"/>
      <c r="D74" s="73"/>
      <c r="E74" s="73"/>
      <c r="F74" s="73"/>
      <c r="G74" s="73"/>
      <c r="H74" s="73"/>
      <c r="I74" s="137">
        <v>0</v>
      </c>
      <c r="J74" s="137">
        <v>0</v>
      </c>
      <c r="K74" s="70">
        <f>+J74*'Összesítő tábla'!$F$16</f>
        <v>0</v>
      </c>
      <c r="L74" s="74"/>
      <c r="M74" s="75"/>
      <c r="N74" s="46" t="str">
        <f>IF(I74*'Összesítő tábla'!$F$16=0,"",(IF(I74*'Összesítő tábla'!$F$16&gt;500000,"igen","nem")))</f>
        <v/>
      </c>
    </row>
    <row r="75" spans="1:14" x14ac:dyDescent="0.25">
      <c r="A75" s="72"/>
      <c r="B75" s="73"/>
      <c r="C75" s="73"/>
      <c r="D75" s="73"/>
      <c r="E75" s="73"/>
      <c r="F75" s="73"/>
      <c r="G75" s="73"/>
      <c r="H75" s="73"/>
      <c r="I75" s="137">
        <v>0</v>
      </c>
      <c r="J75" s="137">
        <v>0</v>
      </c>
      <c r="K75" s="70">
        <f>+J75*'Összesítő tábla'!$F$16</f>
        <v>0</v>
      </c>
      <c r="L75" s="74"/>
      <c r="M75" s="75"/>
      <c r="N75" s="46" t="str">
        <f>IF(I75*'Összesítő tábla'!$F$16=0,"",(IF(I75*'Összesítő tábla'!$F$16&gt;500000,"igen","nem")))</f>
        <v/>
      </c>
    </row>
    <row r="76" spans="1:14" x14ac:dyDescent="0.25">
      <c r="A76" s="72"/>
      <c r="B76" s="73"/>
      <c r="C76" s="73"/>
      <c r="D76" s="73"/>
      <c r="E76" s="73"/>
      <c r="F76" s="73"/>
      <c r="G76" s="73"/>
      <c r="H76" s="73"/>
      <c r="I76" s="137">
        <v>0</v>
      </c>
      <c r="J76" s="137">
        <v>0</v>
      </c>
      <c r="K76" s="70">
        <f>+J76*'Összesítő tábla'!$F$16</f>
        <v>0</v>
      </c>
      <c r="L76" s="74"/>
      <c r="M76" s="75"/>
      <c r="N76" s="46" t="str">
        <f>IF(I76*'Összesítő tábla'!$F$16=0,"",(IF(I76*'Összesítő tábla'!$F$16&gt;500000,"igen","nem")))</f>
        <v/>
      </c>
    </row>
    <row r="77" spans="1:14" x14ac:dyDescent="0.25">
      <c r="A77" s="72"/>
      <c r="B77" s="73"/>
      <c r="C77" s="73"/>
      <c r="D77" s="73"/>
      <c r="E77" s="73"/>
      <c r="F77" s="73"/>
      <c r="G77" s="73"/>
      <c r="H77" s="73"/>
      <c r="I77" s="137">
        <v>0</v>
      </c>
      <c r="J77" s="137">
        <v>0</v>
      </c>
      <c r="K77" s="70">
        <f>+J77*'Összesítő tábla'!$F$16</f>
        <v>0</v>
      </c>
      <c r="L77" s="74"/>
      <c r="M77" s="75"/>
      <c r="N77" s="46" t="str">
        <f>IF(I77*'Összesítő tábla'!$F$16=0,"",(IF(I77*'Összesítő tábla'!$F$16&gt;500000,"igen","nem")))</f>
        <v/>
      </c>
    </row>
    <row r="78" spans="1:14" x14ac:dyDescent="0.25">
      <c r="A78" s="72"/>
      <c r="B78" s="73"/>
      <c r="C78" s="73"/>
      <c r="D78" s="73"/>
      <c r="E78" s="73"/>
      <c r="F78" s="73"/>
      <c r="G78" s="73"/>
      <c r="H78" s="73"/>
      <c r="I78" s="137">
        <v>0</v>
      </c>
      <c r="J78" s="137">
        <v>0</v>
      </c>
      <c r="K78" s="70">
        <f>+J78*'Összesítő tábla'!$F$16</f>
        <v>0</v>
      </c>
      <c r="L78" s="74"/>
      <c r="M78" s="75"/>
      <c r="N78" s="46" t="str">
        <f>IF(I78*'Összesítő tábla'!$F$16=0,"",(IF(I78*'Összesítő tábla'!$F$16&gt;500000,"igen","nem")))</f>
        <v/>
      </c>
    </row>
    <row r="79" spans="1:14" x14ac:dyDescent="0.25">
      <c r="A79" s="72"/>
      <c r="B79" s="73"/>
      <c r="C79" s="73"/>
      <c r="D79" s="73"/>
      <c r="E79" s="73"/>
      <c r="F79" s="73"/>
      <c r="G79" s="73"/>
      <c r="H79" s="73"/>
      <c r="I79" s="137">
        <v>0</v>
      </c>
      <c r="J79" s="137">
        <v>0</v>
      </c>
      <c r="K79" s="70">
        <f>+J79*'Összesítő tábla'!$F$16</f>
        <v>0</v>
      </c>
      <c r="L79" s="74"/>
      <c r="M79" s="75"/>
      <c r="N79" s="46" t="str">
        <f>IF(I79*'Összesítő tábla'!$F$16=0,"",(IF(I79*'Összesítő tábla'!$F$16&gt;500000,"igen","nem")))</f>
        <v/>
      </c>
    </row>
    <row r="80" spans="1:14" x14ac:dyDescent="0.25">
      <c r="A80" s="72"/>
      <c r="B80" s="73"/>
      <c r="C80" s="73"/>
      <c r="D80" s="73"/>
      <c r="E80" s="73"/>
      <c r="F80" s="73"/>
      <c r="G80" s="73"/>
      <c r="H80" s="73"/>
      <c r="I80" s="137">
        <v>0</v>
      </c>
      <c r="J80" s="137">
        <v>0</v>
      </c>
      <c r="K80" s="70">
        <f>+J80*'Összesítő tábla'!$F$16</f>
        <v>0</v>
      </c>
      <c r="L80" s="74"/>
      <c r="M80" s="75"/>
      <c r="N80" s="46" t="str">
        <f>IF(I80*'Összesítő tábla'!$F$16=0,"",(IF(I80*'Összesítő tábla'!$F$16&gt;500000,"igen","nem")))</f>
        <v/>
      </c>
    </row>
    <row r="81" spans="1:14" x14ac:dyDescent="0.25">
      <c r="A81" s="72"/>
      <c r="B81" s="73"/>
      <c r="C81" s="73"/>
      <c r="D81" s="73"/>
      <c r="E81" s="73"/>
      <c r="F81" s="73"/>
      <c r="G81" s="73"/>
      <c r="H81" s="73"/>
      <c r="I81" s="137">
        <v>0</v>
      </c>
      <c r="J81" s="137">
        <v>0</v>
      </c>
      <c r="K81" s="70">
        <f>+J81*'Összesítő tábla'!$F$16</f>
        <v>0</v>
      </c>
      <c r="L81" s="74"/>
      <c r="M81" s="75"/>
      <c r="N81" s="46" t="str">
        <f>IF(I81*'Összesítő tábla'!$F$16=0,"",(IF(I81*'Összesítő tábla'!$F$16&gt;500000,"igen","nem")))</f>
        <v/>
      </c>
    </row>
    <row r="82" spans="1:14" x14ac:dyDescent="0.25">
      <c r="A82" s="72"/>
      <c r="B82" s="73"/>
      <c r="C82" s="73"/>
      <c r="D82" s="73"/>
      <c r="E82" s="73"/>
      <c r="F82" s="73"/>
      <c r="G82" s="73"/>
      <c r="H82" s="73"/>
      <c r="I82" s="137">
        <v>0</v>
      </c>
      <c r="J82" s="137">
        <v>0</v>
      </c>
      <c r="K82" s="70">
        <f>+J82*'Összesítő tábla'!$F$16</f>
        <v>0</v>
      </c>
      <c r="L82" s="74"/>
      <c r="M82" s="75"/>
      <c r="N82" s="46" t="str">
        <f>IF(I82*'Összesítő tábla'!$F$16=0,"",(IF(I82*'Összesítő tábla'!$F$16&gt;500000,"igen","nem")))</f>
        <v/>
      </c>
    </row>
    <row r="83" spans="1:14" x14ac:dyDescent="0.25">
      <c r="A83" s="72"/>
      <c r="B83" s="73"/>
      <c r="C83" s="73"/>
      <c r="D83" s="73"/>
      <c r="E83" s="73"/>
      <c r="F83" s="73"/>
      <c r="G83" s="73"/>
      <c r="H83" s="73"/>
      <c r="I83" s="137">
        <v>0</v>
      </c>
      <c r="J83" s="137">
        <v>0</v>
      </c>
      <c r="K83" s="70">
        <f>+J83*'Összesítő tábla'!$F$16</f>
        <v>0</v>
      </c>
      <c r="L83" s="74"/>
      <c r="M83" s="75"/>
      <c r="N83" s="46" t="str">
        <f>IF(I83*'Összesítő tábla'!$F$16=0,"",(IF(I83*'Összesítő tábla'!$F$16&gt;500000,"igen","nem")))</f>
        <v/>
      </c>
    </row>
    <row r="84" spans="1:14" x14ac:dyDescent="0.25">
      <c r="A84" s="72"/>
      <c r="B84" s="73"/>
      <c r="C84" s="73"/>
      <c r="D84" s="73"/>
      <c r="E84" s="73"/>
      <c r="F84" s="73"/>
      <c r="G84" s="73"/>
      <c r="H84" s="73"/>
      <c r="I84" s="137">
        <v>0</v>
      </c>
      <c r="J84" s="137">
        <v>0</v>
      </c>
      <c r="K84" s="70">
        <f>+J84*'Összesítő tábla'!$F$16</f>
        <v>0</v>
      </c>
      <c r="L84" s="74"/>
      <c r="M84" s="75"/>
      <c r="N84" s="46" t="str">
        <f>IF(I84*'Összesítő tábla'!$F$16=0,"",(IF(I84*'Összesítő tábla'!$F$16&gt;500000,"igen","nem")))</f>
        <v/>
      </c>
    </row>
    <row r="85" spans="1:14" x14ac:dyDescent="0.25">
      <c r="A85" s="72"/>
      <c r="B85" s="73"/>
      <c r="C85" s="73"/>
      <c r="D85" s="73"/>
      <c r="E85" s="73"/>
      <c r="F85" s="73"/>
      <c r="G85" s="73"/>
      <c r="H85" s="73"/>
      <c r="I85" s="137">
        <v>0</v>
      </c>
      <c r="J85" s="137">
        <v>0</v>
      </c>
      <c r="K85" s="70">
        <f>+J85*'Összesítő tábla'!$F$16</f>
        <v>0</v>
      </c>
      <c r="L85" s="74"/>
      <c r="M85" s="75"/>
      <c r="N85" s="46" t="str">
        <f>IF(I85*'Összesítő tábla'!$F$16=0,"",(IF(I85*'Összesítő tábla'!$F$16&gt;500000,"igen","nem")))</f>
        <v/>
      </c>
    </row>
    <row r="86" spans="1:14" x14ac:dyDescent="0.25">
      <c r="A86" s="72"/>
      <c r="B86" s="73"/>
      <c r="C86" s="73"/>
      <c r="D86" s="73"/>
      <c r="E86" s="73"/>
      <c r="F86" s="73"/>
      <c r="G86" s="73"/>
      <c r="H86" s="73"/>
      <c r="I86" s="137">
        <v>0</v>
      </c>
      <c r="J86" s="137">
        <v>0</v>
      </c>
      <c r="K86" s="70">
        <f>+J86*'Összesítő tábla'!$F$16</f>
        <v>0</v>
      </c>
      <c r="L86" s="74"/>
      <c r="M86" s="75"/>
      <c r="N86" s="46" t="str">
        <f>IF(I86*'Összesítő tábla'!$F$16=0,"",(IF(I86*'Összesítő tábla'!$F$16&gt;500000,"igen","nem")))</f>
        <v/>
      </c>
    </row>
    <row r="87" spans="1:14" x14ac:dyDescent="0.25">
      <c r="A87" s="72"/>
      <c r="B87" s="73"/>
      <c r="C87" s="73"/>
      <c r="D87" s="73"/>
      <c r="E87" s="73"/>
      <c r="F87" s="73"/>
      <c r="G87" s="73"/>
      <c r="H87" s="73"/>
      <c r="I87" s="137">
        <v>0</v>
      </c>
      <c r="J87" s="137">
        <v>0</v>
      </c>
      <c r="K87" s="70">
        <f>+J87*'Összesítő tábla'!$F$16</f>
        <v>0</v>
      </c>
      <c r="L87" s="74"/>
      <c r="M87" s="75"/>
      <c r="N87" s="46" t="str">
        <f>IF(I87*'Összesítő tábla'!$F$16=0,"",(IF(I87*'Összesítő tábla'!$F$16&gt;500000,"igen","nem")))</f>
        <v/>
      </c>
    </row>
    <row r="88" spans="1:14" x14ac:dyDescent="0.25">
      <c r="A88" s="72"/>
      <c r="B88" s="73"/>
      <c r="C88" s="73"/>
      <c r="D88" s="73"/>
      <c r="E88" s="73"/>
      <c r="F88" s="73"/>
      <c r="G88" s="73"/>
      <c r="H88" s="73"/>
      <c r="I88" s="137">
        <v>0</v>
      </c>
      <c r="J88" s="137">
        <v>0</v>
      </c>
      <c r="K88" s="70">
        <f>+J88*'Összesítő tábla'!$F$16</f>
        <v>0</v>
      </c>
      <c r="L88" s="74"/>
      <c r="M88" s="75"/>
      <c r="N88" s="46" t="str">
        <f>IF(I88*'Összesítő tábla'!$F$16=0,"",(IF(I88*'Összesítő tábla'!$F$16&gt;500000,"igen","nem")))</f>
        <v/>
      </c>
    </row>
    <row r="89" spans="1:14" x14ac:dyDescent="0.25">
      <c r="A89" s="72"/>
      <c r="B89" s="73"/>
      <c r="C89" s="73"/>
      <c r="D89" s="73"/>
      <c r="E89" s="73"/>
      <c r="F89" s="73"/>
      <c r="G89" s="73"/>
      <c r="H89" s="73"/>
      <c r="I89" s="137">
        <v>0</v>
      </c>
      <c r="J89" s="137">
        <v>0</v>
      </c>
      <c r="K89" s="70">
        <f>+J89*'Összesítő tábla'!$F$16</f>
        <v>0</v>
      </c>
      <c r="L89" s="74"/>
      <c r="M89" s="75"/>
      <c r="N89" s="46" t="str">
        <f>IF(I89*'Összesítő tábla'!$F$16=0,"",(IF(I89*'Összesítő tábla'!$F$16&gt;500000,"igen","nem")))</f>
        <v/>
      </c>
    </row>
    <row r="90" spans="1:14" x14ac:dyDescent="0.25">
      <c r="A90" s="72"/>
      <c r="B90" s="73"/>
      <c r="C90" s="73"/>
      <c r="D90" s="73"/>
      <c r="E90" s="73"/>
      <c r="F90" s="73"/>
      <c r="G90" s="73"/>
      <c r="H90" s="73"/>
      <c r="I90" s="137">
        <v>0</v>
      </c>
      <c r="J90" s="137">
        <v>0</v>
      </c>
      <c r="K90" s="70">
        <f>+J90*'Összesítő tábla'!$F$16</f>
        <v>0</v>
      </c>
      <c r="L90" s="74"/>
      <c r="M90" s="75"/>
      <c r="N90" s="46" t="str">
        <f>IF(I90*'Összesítő tábla'!$F$16=0,"",(IF(I90*'Összesítő tábla'!$F$16&gt;500000,"igen","nem")))</f>
        <v/>
      </c>
    </row>
    <row r="91" spans="1:14" x14ac:dyDescent="0.25">
      <c r="A91" s="72"/>
      <c r="B91" s="73"/>
      <c r="C91" s="73"/>
      <c r="D91" s="73"/>
      <c r="E91" s="73"/>
      <c r="F91" s="73"/>
      <c r="G91" s="73"/>
      <c r="H91" s="73"/>
      <c r="I91" s="137">
        <v>0</v>
      </c>
      <c r="J91" s="137">
        <v>0</v>
      </c>
      <c r="K91" s="70">
        <f>+J91*'Összesítő tábla'!$F$16</f>
        <v>0</v>
      </c>
      <c r="L91" s="74"/>
      <c r="M91" s="75"/>
      <c r="N91" s="46" t="str">
        <f>IF(I91*'Összesítő tábla'!$F$16=0,"",(IF(I91*'Összesítő tábla'!$F$16&gt;500000,"igen","nem")))</f>
        <v/>
      </c>
    </row>
    <row r="92" spans="1:14" x14ac:dyDescent="0.25">
      <c r="A92" s="72"/>
      <c r="B92" s="73"/>
      <c r="C92" s="73"/>
      <c r="D92" s="73"/>
      <c r="E92" s="73"/>
      <c r="F92" s="73"/>
      <c r="G92" s="73"/>
      <c r="H92" s="73"/>
      <c r="I92" s="137">
        <v>0</v>
      </c>
      <c r="J92" s="137">
        <v>0</v>
      </c>
      <c r="K92" s="70">
        <f>+J92*'Összesítő tábla'!$F$16</f>
        <v>0</v>
      </c>
      <c r="L92" s="74"/>
      <c r="M92" s="75"/>
      <c r="N92" s="46" t="str">
        <f>IF(I92*'Összesítő tábla'!$F$16=0,"",(IF(I92*'Összesítő tábla'!$F$16&gt;500000,"igen","nem")))</f>
        <v/>
      </c>
    </row>
    <row r="93" spans="1:14" x14ac:dyDescent="0.25">
      <c r="A93" s="72"/>
      <c r="B93" s="73"/>
      <c r="C93" s="73"/>
      <c r="D93" s="73"/>
      <c r="E93" s="73"/>
      <c r="F93" s="73"/>
      <c r="G93" s="73"/>
      <c r="H93" s="73"/>
      <c r="I93" s="137">
        <v>0</v>
      </c>
      <c r="J93" s="137">
        <v>0</v>
      </c>
      <c r="K93" s="70">
        <f>+J93*'Összesítő tábla'!$F$16</f>
        <v>0</v>
      </c>
      <c r="L93" s="74"/>
      <c r="M93" s="75"/>
      <c r="N93" s="46" t="str">
        <f>IF(I93*'Összesítő tábla'!$F$16=0,"",(IF(I93*'Összesítő tábla'!$F$16&gt;500000,"igen","nem")))</f>
        <v/>
      </c>
    </row>
    <row r="94" spans="1:14" x14ac:dyDescent="0.25">
      <c r="A94" s="72"/>
      <c r="B94" s="73"/>
      <c r="C94" s="73"/>
      <c r="D94" s="73"/>
      <c r="E94" s="73"/>
      <c r="F94" s="73"/>
      <c r="G94" s="73"/>
      <c r="H94" s="73"/>
      <c r="I94" s="137">
        <v>0</v>
      </c>
      <c r="J94" s="137">
        <v>0</v>
      </c>
      <c r="K94" s="70">
        <f>+J94*'Összesítő tábla'!$F$16</f>
        <v>0</v>
      </c>
      <c r="L94" s="74"/>
      <c r="M94" s="75"/>
      <c r="N94" s="46" t="str">
        <f>IF(I94*'Összesítő tábla'!$F$16=0,"",(IF(I94*'Összesítő tábla'!$F$16&gt;500000,"igen","nem")))</f>
        <v/>
      </c>
    </row>
    <row r="95" spans="1:14" x14ac:dyDescent="0.25">
      <c r="A95" s="72"/>
      <c r="B95" s="73"/>
      <c r="C95" s="73"/>
      <c r="D95" s="73"/>
      <c r="E95" s="73"/>
      <c r="F95" s="73"/>
      <c r="G95" s="73"/>
      <c r="H95" s="73"/>
      <c r="I95" s="137">
        <v>0</v>
      </c>
      <c r="J95" s="137">
        <v>0</v>
      </c>
      <c r="K95" s="70">
        <f>+J95*'Összesítő tábla'!$F$16</f>
        <v>0</v>
      </c>
      <c r="L95" s="74"/>
      <c r="M95" s="75"/>
      <c r="N95" s="46" t="str">
        <f>IF(I95*'Összesítő tábla'!$F$16=0,"",(IF(I95*'Összesítő tábla'!$F$16&gt;500000,"igen","nem")))</f>
        <v/>
      </c>
    </row>
    <row r="96" spans="1:14" x14ac:dyDescent="0.25">
      <c r="A96" s="72"/>
      <c r="B96" s="73"/>
      <c r="C96" s="73"/>
      <c r="D96" s="73"/>
      <c r="E96" s="73"/>
      <c r="F96" s="73"/>
      <c r="G96" s="73"/>
      <c r="H96" s="73"/>
      <c r="I96" s="137">
        <v>0</v>
      </c>
      <c r="J96" s="137">
        <v>0</v>
      </c>
      <c r="K96" s="70">
        <f>+J96*'Összesítő tábla'!$F$16</f>
        <v>0</v>
      </c>
      <c r="L96" s="74"/>
      <c r="M96" s="75"/>
      <c r="N96" s="46" t="str">
        <f>IF(I96*'Összesítő tábla'!$F$16=0,"",(IF(I96*'Összesítő tábla'!$F$16&gt;500000,"igen","nem")))</f>
        <v/>
      </c>
    </row>
    <row r="97" spans="1:14" x14ac:dyDescent="0.25">
      <c r="A97" s="72"/>
      <c r="B97" s="73"/>
      <c r="C97" s="73"/>
      <c r="D97" s="73"/>
      <c r="E97" s="73"/>
      <c r="F97" s="73"/>
      <c r="G97" s="73"/>
      <c r="H97" s="73"/>
      <c r="I97" s="137">
        <v>0</v>
      </c>
      <c r="J97" s="137">
        <v>0</v>
      </c>
      <c r="K97" s="70">
        <f>+J97*'Összesítő tábla'!$F$16</f>
        <v>0</v>
      </c>
      <c r="L97" s="74"/>
      <c r="M97" s="75"/>
      <c r="N97" s="46" t="str">
        <f>IF(I97*'Összesítő tábla'!$F$16=0,"",(IF(I97*'Összesítő tábla'!$F$16&gt;500000,"igen","nem")))</f>
        <v/>
      </c>
    </row>
    <row r="98" spans="1:14" x14ac:dyDescent="0.25">
      <c r="A98" s="72"/>
      <c r="B98" s="73"/>
      <c r="C98" s="73"/>
      <c r="D98" s="73"/>
      <c r="E98" s="73"/>
      <c r="F98" s="73"/>
      <c r="G98" s="73"/>
      <c r="H98" s="73"/>
      <c r="I98" s="137">
        <v>0</v>
      </c>
      <c r="J98" s="137">
        <v>0</v>
      </c>
      <c r="K98" s="70">
        <f>+J98*'Összesítő tábla'!$F$16</f>
        <v>0</v>
      </c>
      <c r="L98" s="74"/>
      <c r="M98" s="75"/>
      <c r="N98" s="46" t="str">
        <f>IF(I98*'Összesítő tábla'!$F$16=0,"",(IF(I98*'Összesítő tábla'!$F$16&gt;500000,"igen","nem")))</f>
        <v/>
      </c>
    </row>
    <row r="99" spans="1:14" x14ac:dyDescent="0.25">
      <c r="A99" s="72"/>
      <c r="B99" s="73"/>
      <c r="C99" s="73"/>
      <c r="D99" s="73"/>
      <c r="E99" s="73"/>
      <c r="F99" s="73"/>
      <c r="G99" s="73"/>
      <c r="H99" s="73"/>
      <c r="I99" s="137">
        <v>0</v>
      </c>
      <c r="J99" s="137">
        <v>0</v>
      </c>
      <c r="K99" s="70">
        <f>+J99*'Összesítő tábla'!$F$16</f>
        <v>0</v>
      </c>
      <c r="L99" s="74"/>
      <c r="M99" s="75"/>
      <c r="N99" s="46" t="str">
        <f>IF(I99*'Összesítő tábla'!$F$16=0,"",(IF(I99*'Összesítő tábla'!$F$16&gt;500000,"igen","nem")))</f>
        <v/>
      </c>
    </row>
    <row r="100" spans="1:14" x14ac:dyDescent="0.25">
      <c r="A100" s="72"/>
      <c r="B100" s="73"/>
      <c r="C100" s="73"/>
      <c r="D100" s="73"/>
      <c r="E100" s="73"/>
      <c r="F100" s="73"/>
      <c r="G100" s="73"/>
      <c r="H100" s="73"/>
      <c r="I100" s="137">
        <v>0</v>
      </c>
      <c r="J100" s="137">
        <v>0</v>
      </c>
      <c r="K100" s="70">
        <f>+J100*'Összesítő tábla'!$F$16</f>
        <v>0</v>
      </c>
      <c r="L100" s="74"/>
      <c r="M100" s="75"/>
      <c r="N100" s="46" t="str">
        <f>IF(I100*'Összesítő tábla'!$F$16=0,"",(IF(I100*'Összesítő tábla'!$F$16&gt;500000,"igen","nem")))</f>
        <v/>
      </c>
    </row>
    <row r="101" spans="1:14" x14ac:dyDescent="0.25">
      <c r="A101" s="72"/>
      <c r="B101" s="73"/>
      <c r="C101" s="73"/>
      <c r="D101" s="73"/>
      <c r="E101" s="73"/>
      <c r="F101" s="73"/>
      <c r="G101" s="73"/>
      <c r="H101" s="73"/>
      <c r="I101" s="137">
        <v>0</v>
      </c>
      <c r="J101" s="137">
        <v>0</v>
      </c>
      <c r="K101" s="70">
        <f>+J101*'Összesítő tábla'!$F$16</f>
        <v>0</v>
      </c>
      <c r="L101" s="74"/>
      <c r="M101" s="75"/>
      <c r="N101" s="46" t="str">
        <f>IF(I101*'Összesítő tábla'!$F$16=0,"",(IF(I101*'Összesítő tábla'!$F$16&gt;500000,"igen","nem")))</f>
        <v/>
      </c>
    </row>
    <row r="102" spans="1:14" x14ac:dyDescent="0.25">
      <c r="A102" s="72"/>
      <c r="B102" s="73"/>
      <c r="C102" s="73"/>
      <c r="D102" s="73"/>
      <c r="E102" s="73"/>
      <c r="F102" s="73"/>
      <c r="G102" s="73"/>
      <c r="H102" s="73"/>
      <c r="I102" s="137">
        <v>0</v>
      </c>
      <c r="J102" s="137">
        <v>0</v>
      </c>
      <c r="K102" s="70">
        <f>+J102*'Összesítő tábla'!$F$16</f>
        <v>0</v>
      </c>
      <c r="L102" s="74"/>
      <c r="M102" s="75"/>
      <c r="N102" s="46" t="str">
        <f>IF(I102*'Összesítő tábla'!$F$16=0,"",(IF(I102*'Összesítő tábla'!$F$16&gt;500000,"igen","nem")))</f>
        <v/>
      </c>
    </row>
    <row r="103" spans="1:14" x14ac:dyDescent="0.25">
      <c r="A103" s="72"/>
      <c r="B103" s="73"/>
      <c r="C103" s="73"/>
      <c r="D103" s="73"/>
      <c r="E103" s="73"/>
      <c r="F103" s="73"/>
      <c r="G103" s="73"/>
      <c r="H103" s="73"/>
      <c r="I103" s="137">
        <v>0</v>
      </c>
      <c r="J103" s="137">
        <v>0</v>
      </c>
      <c r="K103" s="70">
        <f>+J103*'Összesítő tábla'!$F$16</f>
        <v>0</v>
      </c>
      <c r="L103" s="74"/>
      <c r="M103" s="75"/>
      <c r="N103" s="46" t="str">
        <f>IF(I103*'Összesítő tábla'!$F$16=0,"",(IF(I103*'Összesítő tábla'!$F$16&gt;500000,"igen","nem")))</f>
        <v/>
      </c>
    </row>
    <row r="104" spans="1:14" x14ac:dyDescent="0.25">
      <c r="A104" s="72"/>
      <c r="B104" s="73"/>
      <c r="C104" s="73"/>
      <c r="D104" s="73"/>
      <c r="E104" s="73"/>
      <c r="F104" s="73"/>
      <c r="G104" s="73"/>
      <c r="H104" s="73"/>
      <c r="I104" s="137">
        <v>0</v>
      </c>
      <c r="J104" s="137">
        <v>0</v>
      </c>
      <c r="K104" s="70">
        <f>+J104*'Összesítő tábla'!$F$16</f>
        <v>0</v>
      </c>
      <c r="L104" s="74"/>
      <c r="M104" s="75"/>
      <c r="N104" s="46" t="str">
        <f>IF(I104*'Összesítő tábla'!$F$16=0,"",(IF(I104*'Összesítő tábla'!$F$16&gt;500000,"igen","nem")))</f>
        <v/>
      </c>
    </row>
    <row r="105" spans="1:14" x14ac:dyDescent="0.25">
      <c r="A105" s="72"/>
      <c r="B105" s="73"/>
      <c r="C105" s="73"/>
      <c r="D105" s="73"/>
      <c r="E105" s="73"/>
      <c r="F105" s="73"/>
      <c r="G105" s="73"/>
      <c r="H105" s="73"/>
      <c r="I105" s="137">
        <v>0</v>
      </c>
      <c r="J105" s="137">
        <v>0</v>
      </c>
      <c r="K105" s="70">
        <f>+J105*'Összesítő tábla'!$F$16</f>
        <v>0</v>
      </c>
      <c r="L105" s="74"/>
      <c r="M105" s="75"/>
      <c r="N105" s="46" t="str">
        <f>IF(I105*'Összesítő tábla'!$F$16=0,"",(IF(I105*'Összesítő tábla'!$F$16&gt;500000,"igen","nem")))</f>
        <v/>
      </c>
    </row>
    <row r="106" spans="1:14" x14ac:dyDescent="0.25">
      <c r="A106" s="72"/>
      <c r="B106" s="73"/>
      <c r="C106" s="73"/>
      <c r="D106" s="73"/>
      <c r="E106" s="73"/>
      <c r="F106" s="73"/>
      <c r="G106" s="73"/>
      <c r="H106" s="73"/>
      <c r="I106" s="137">
        <v>0</v>
      </c>
      <c r="J106" s="137">
        <v>0</v>
      </c>
      <c r="K106" s="70">
        <f>+J106*'Összesítő tábla'!$F$16</f>
        <v>0</v>
      </c>
      <c r="L106" s="74"/>
      <c r="M106" s="75"/>
      <c r="N106" s="46" t="str">
        <f>IF(I106*'Összesítő tábla'!$F$16=0,"",(IF(I106*'Összesítő tábla'!$F$16&gt;500000,"igen","nem")))</f>
        <v/>
      </c>
    </row>
    <row r="107" spans="1:14" x14ac:dyDescent="0.25">
      <c r="A107" s="72"/>
      <c r="B107" s="73"/>
      <c r="C107" s="73"/>
      <c r="D107" s="73"/>
      <c r="E107" s="73"/>
      <c r="F107" s="73"/>
      <c r="G107" s="73"/>
      <c r="H107" s="73"/>
      <c r="I107" s="137">
        <v>0</v>
      </c>
      <c r="J107" s="137">
        <v>0</v>
      </c>
      <c r="K107" s="70">
        <f>+J107*'Összesítő tábla'!$F$16</f>
        <v>0</v>
      </c>
      <c r="L107" s="74"/>
      <c r="M107" s="75"/>
      <c r="N107" s="46" t="str">
        <f>IF(I107*'Összesítő tábla'!$F$16=0,"",(IF(I107*'Összesítő tábla'!$F$16&gt;500000,"igen","nem")))</f>
        <v/>
      </c>
    </row>
    <row r="108" spans="1:14" x14ac:dyDescent="0.25">
      <c r="A108" s="72"/>
      <c r="B108" s="73"/>
      <c r="C108" s="73"/>
      <c r="D108" s="73"/>
      <c r="E108" s="73"/>
      <c r="F108" s="73"/>
      <c r="G108" s="73"/>
      <c r="H108" s="73"/>
      <c r="I108" s="137">
        <v>0</v>
      </c>
      <c r="J108" s="137">
        <v>0</v>
      </c>
      <c r="K108" s="70">
        <f>+J108*'Összesítő tábla'!$F$16</f>
        <v>0</v>
      </c>
      <c r="L108" s="74"/>
      <c r="M108" s="75"/>
      <c r="N108" s="46" t="str">
        <f>IF(I108*'Összesítő tábla'!$F$16=0,"",(IF(I108*'Összesítő tábla'!$F$16&gt;500000,"igen","nem")))</f>
        <v/>
      </c>
    </row>
    <row r="109" spans="1:14" x14ac:dyDescent="0.25">
      <c r="A109" s="72"/>
      <c r="B109" s="73"/>
      <c r="C109" s="73"/>
      <c r="D109" s="73"/>
      <c r="E109" s="73"/>
      <c r="F109" s="73"/>
      <c r="G109" s="73"/>
      <c r="H109" s="73"/>
      <c r="I109" s="137">
        <v>0</v>
      </c>
      <c r="J109" s="137">
        <v>0</v>
      </c>
      <c r="K109" s="70">
        <f>+J109*'Összesítő tábla'!$F$16</f>
        <v>0</v>
      </c>
      <c r="L109" s="74"/>
      <c r="M109" s="75"/>
      <c r="N109" s="46" t="str">
        <f>IF(I109*'Összesítő tábla'!$F$16=0,"",(IF(I109*'Összesítő tábla'!$F$16&gt;500000,"igen","nem")))</f>
        <v/>
      </c>
    </row>
    <row r="110" spans="1:14" x14ac:dyDescent="0.25">
      <c r="A110" s="72"/>
      <c r="B110" s="73"/>
      <c r="C110" s="73"/>
      <c r="D110" s="73"/>
      <c r="E110" s="73"/>
      <c r="F110" s="73"/>
      <c r="G110" s="73"/>
      <c r="H110" s="73"/>
      <c r="I110" s="137">
        <v>0</v>
      </c>
      <c r="J110" s="137">
        <v>0</v>
      </c>
      <c r="K110" s="70">
        <f>+J110*'Összesítő tábla'!$F$16</f>
        <v>0</v>
      </c>
      <c r="L110" s="74"/>
      <c r="M110" s="75"/>
      <c r="N110" s="46" t="str">
        <f>IF(I110*'Összesítő tábla'!$F$16=0,"",(IF(I110*'Összesítő tábla'!$F$16&gt;500000,"igen","nem")))</f>
        <v/>
      </c>
    </row>
    <row r="111" spans="1:14" x14ac:dyDescent="0.25">
      <c r="A111" s="72"/>
      <c r="B111" s="73"/>
      <c r="C111" s="73"/>
      <c r="D111" s="73"/>
      <c r="E111" s="73"/>
      <c r="F111" s="73"/>
      <c r="G111" s="73"/>
      <c r="H111" s="73"/>
      <c r="I111" s="137">
        <v>0</v>
      </c>
      <c r="J111" s="137">
        <v>0</v>
      </c>
      <c r="K111" s="70">
        <f>+J111*'Összesítő tábla'!$F$16</f>
        <v>0</v>
      </c>
      <c r="L111" s="74"/>
      <c r="M111" s="75"/>
      <c r="N111" s="46" t="str">
        <f>IF(I111*'Összesítő tábla'!$F$16=0,"",(IF(I111*'Összesítő tábla'!$F$16&gt;500000,"igen","nem")))</f>
        <v/>
      </c>
    </row>
    <row r="112" spans="1:14" x14ac:dyDescent="0.25">
      <c r="A112" s="72"/>
      <c r="B112" s="73"/>
      <c r="C112" s="73"/>
      <c r="D112" s="73"/>
      <c r="E112" s="73"/>
      <c r="F112" s="73"/>
      <c r="G112" s="73"/>
      <c r="H112" s="73"/>
      <c r="I112" s="137">
        <v>0</v>
      </c>
      <c r="J112" s="137">
        <v>0</v>
      </c>
      <c r="K112" s="70">
        <f>+J112*'Összesítő tábla'!$F$16</f>
        <v>0</v>
      </c>
      <c r="L112" s="74"/>
      <c r="M112" s="75"/>
      <c r="N112" s="46" t="str">
        <f>IF(I112*'Összesítő tábla'!$F$16=0,"",(IF(I112*'Összesítő tábla'!$F$16&gt;500000,"igen","nem")))</f>
        <v/>
      </c>
    </row>
    <row r="113" spans="1:14" x14ac:dyDescent="0.25">
      <c r="A113" s="72"/>
      <c r="B113" s="73"/>
      <c r="C113" s="73"/>
      <c r="D113" s="73"/>
      <c r="E113" s="73"/>
      <c r="F113" s="73"/>
      <c r="G113" s="73"/>
      <c r="H113" s="73"/>
      <c r="I113" s="137">
        <v>0</v>
      </c>
      <c r="J113" s="137">
        <v>0</v>
      </c>
      <c r="K113" s="70">
        <f>+J113*'Összesítő tábla'!$F$16</f>
        <v>0</v>
      </c>
      <c r="L113" s="74"/>
      <c r="M113" s="75"/>
      <c r="N113" s="46" t="str">
        <f>IF(I113*'Összesítő tábla'!$F$16=0,"",(IF(I113*'Összesítő tábla'!$F$16&gt;500000,"igen","nem")))</f>
        <v/>
      </c>
    </row>
    <row r="114" spans="1:14" x14ac:dyDescent="0.25">
      <c r="A114" s="72"/>
      <c r="B114" s="73"/>
      <c r="C114" s="73"/>
      <c r="D114" s="73"/>
      <c r="E114" s="73"/>
      <c r="F114" s="73"/>
      <c r="G114" s="73"/>
      <c r="H114" s="73"/>
      <c r="I114" s="137">
        <v>0</v>
      </c>
      <c r="J114" s="137">
        <v>0</v>
      </c>
      <c r="K114" s="70">
        <f>+J114*'Összesítő tábla'!$F$16</f>
        <v>0</v>
      </c>
      <c r="L114" s="74"/>
      <c r="M114" s="75"/>
      <c r="N114" s="46" t="str">
        <f>IF(I114*'Összesítő tábla'!$F$16=0,"",(IF(I114*'Összesítő tábla'!$F$16&gt;500000,"igen","nem")))</f>
        <v/>
      </c>
    </row>
    <row r="115" spans="1:14" x14ac:dyDescent="0.25">
      <c r="A115" s="72"/>
      <c r="B115" s="73"/>
      <c r="C115" s="73"/>
      <c r="D115" s="73"/>
      <c r="E115" s="73"/>
      <c r="F115" s="73"/>
      <c r="G115" s="73"/>
      <c r="H115" s="73"/>
      <c r="I115" s="137">
        <v>0</v>
      </c>
      <c r="J115" s="137">
        <v>0</v>
      </c>
      <c r="K115" s="70">
        <f>+J115*'Összesítő tábla'!$F$16</f>
        <v>0</v>
      </c>
      <c r="L115" s="74"/>
      <c r="M115" s="75"/>
      <c r="N115" s="46" t="str">
        <f>IF(I115*'Összesítő tábla'!$F$16=0,"",(IF(I115*'Összesítő tábla'!$F$16&gt;500000,"igen","nem")))</f>
        <v/>
      </c>
    </row>
    <row r="116" spans="1:14" x14ac:dyDescent="0.25">
      <c r="A116" s="72"/>
      <c r="B116" s="73"/>
      <c r="C116" s="73"/>
      <c r="D116" s="73"/>
      <c r="E116" s="73"/>
      <c r="F116" s="73"/>
      <c r="G116" s="73"/>
      <c r="H116" s="73"/>
      <c r="I116" s="137">
        <v>0</v>
      </c>
      <c r="J116" s="137">
        <v>0</v>
      </c>
      <c r="K116" s="70">
        <f>+J116*'Összesítő tábla'!$F$16</f>
        <v>0</v>
      </c>
      <c r="L116" s="74"/>
      <c r="M116" s="75"/>
      <c r="N116" s="46" t="str">
        <f>IF(I116*'Összesítő tábla'!$F$16=0,"",(IF(I116*'Összesítő tábla'!$F$16&gt;500000,"igen","nem")))</f>
        <v/>
      </c>
    </row>
    <row r="117" spans="1:14" x14ac:dyDescent="0.25">
      <c r="A117" s="72"/>
      <c r="B117" s="73"/>
      <c r="C117" s="73"/>
      <c r="D117" s="73"/>
      <c r="E117" s="73"/>
      <c r="F117" s="73"/>
      <c r="G117" s="73"/>
      <c r="H117" s="73"/>
      <c r="I117" s="137">
        <v>0</v>
      </c>
      <c r="J117" s="137">
        <v>0</v>
      </c>
      <c r="K117" s="70">
        <f>+J117*'Összesítő tábla'!$F$16</f>
        <v>0</v>
      </c>
      <c r="L117" s="74"/>
      <c r="M117" s="75"/>
      <c r="N117" s="46" t="str">
        <f>IF(I117*'Összesítő tábla'!$F$16=0,"",(IF(I117*'Összesítő tábla'!$F$16&gt;500000,"igen","nem")))</f>
        <v/>
      </c>
    </row>
    <row r="118" spans="1:14" x14ac:dyDescent="0.25">
      <c r="A118" s="72"/>
      <c r="B118" s="73"/>
      <c r="C118" s="73"/>
      <c r="D118" s="73"/>
      <c r="E118" s="73"/>
      <c r="F118" s="73"/>
      <c r="G118" s="73"/>
      <c r="H118" s="73"/>
      <c r="I118" s="137">
        <v>0</v>
      </c>
      <c r="J118" s="137">
        <v>0</v>
      </c>
      <c r="K118" s="70">
        <f>+J118*'Összesítő tábla'!$F$16</f>
        <v>0</v>
      </c>
      <c r="L118" s="74"/>
      <c r="M118" s="75"/>
      <c r="N118" s="46" t="str">
        <f>IF(I118*'Összesítő tábla'!$F$16=0,"",(IF(I118*'Összesítő tábla'!$F$16&gt;500000,"igen","nem")))</f>
        <v/>
      </c>
    </row>
    <row r="119" spans="1:14" x14ac:dyDescent="0.25">
      <c r="A119" s="72"/>
      <c r="B119" s="73"/>
      <c r="C119" s="73"/>
      <c r="D119" s="73"/>
      <c r="E119" s="73"/>
      <c r="F119" s="73"/>
      <c r="G119" s="73"/>
      <c r="H119" s="73"/>
      <c r="I119" s="137">
        <v>0</v>
      </c>
      <c r="J119" s="137">
        <v>0</v>
      </c>
      <c r="K119" s="70">
        <f>+J119*'Összesítő tábla'!$F$16</f>
        <v>0</v>
      </c>
      <c r="L119" s="74"/>
      <c r="M119" s="75"/>
      <c r="N119" s="46" t="str">
        <f>IF(I119*'Összesítő tábla'!$F$16=0,"",(IF(I119*'Összesítő tábla'!$F$16&gt;500000,"igen","nem")))</f>
        <v/>
      </c>
    </row>
    <row r="120" spans="1:14" x14ac:dyDescent="0.25">
      <c r="A120" s="72"/>
      <c r="B120" s="73"/>
      <c r="C120" s="73"/>
      <c r="D120" s="73"/>
      <c r="E120" s="73"/>
      <c r="F120" s="73"/>
      <c r="G120" s="73"/>
      <c r="H120" s="73"/>
      <c r="I120" s="137">
        <v>0</v>
      </c>
      <c r="J120" s="137">
        <v>0</v>
      </c>
      <c r="K120" s="70">
        <f>+J120*'Összesítő tábla'!$F$16</f>
        <v>0</v>
      </c>
      <c r="L120" s="74"/>
      <c r="M120" s="75"/>
      <c r="N120" s="46" t="str">
        <f>IF(I120*'Összesítő tábla'!$F$16=0,"",(IF(I120*'Összesítő tábla'!$F$16&gt;500000,"igen","nem")))</f>
        <v/>
      </c>
    </row>
    <row r="121" spans="1:14" x14ac:dyDescent="0.25">
      <c r="A121" s="72"/>
      <c r="B121" s="73"/>
      <c r="C121" s="73"/>
      <c r="D121" s="73"/>
      <c r="E121" s="73"/>
      <c r="F121" s="73"/>
      <c r="G121" s="73"/>
      <c r="H121" s="73"/>
      <c r="I121" s="137">
        <v>0</v>
      </c>
      <c r="J121" s="137">
        <v>0</v>
      </c>
      <c r="K121" s="70">
        <f>+J121*'Összesítő tábla'!$F$16</f>
        <v>0</v>
      </c>
      <c r="L121" s="74"/>
      <c r="M121" s="75"/>
      <c r="N121" s="46" t="str">
        <f>IF(I121*'Összesítő tábla'!$F$16=0,"",(IF(I121*'Összesítő tábla'!$F$16&gt;500000,"igen","nem")))</f>
        <v/>
      </c>
    </row>
    <row r="122" spans="1:14" x14ac:dyDescent="0.25">
      <c r="A122" s="72"/>
      <c r="B122" s="73"/>
      <c r="C122" s="73"/>
      <c r="D122" s="73"/>
      <c r="E122" s="73"/>
      <c r="F122" s="73"/>
      <c r="G122" s="73"/>
      <c r="H122" s="73"/>
      <c r="I122" s="137">
        <v>0</v>
      </c>
      <c r="J122" s="137">
        <v>0</v>
      </c>
      <c r="K122" s="70">
        <f>+J122*'Összesítő tábla'!$F$16</f>
        <v>0</v>
      </c>
      <c r="L122" s="74"/>
      <c r="M122" s="75"/>
      <c r="N122" s="46" t="str">
        <f>IF(I122*'Összesítő tábla'!$F$16=0,"",(IF(I122*'Összesítő tábla'!$F$16&gt;500000,"igen","nem")))</f>
        <v/>
      </c>
    </row>
    <row r="123" spans="1:14" x14ac:dyDescent="0.25">
      <c r="A123" s="72"/>
      <c r="B123" s="73"/>
      <c r="C123" s="73"/>
      <c r="D123" s="73"/>
      <c r="E123" s="73"/>
      <c r="F123" s="73"/>
      <c r="G123" s="73"/>
      <c r="H123" s="73"/>
      <c r="I123" s="137">
        <v>0</v>
      </c>
      <c r="J123" s="137">
        <v>0</v>
      </c>
      <c r="K123" s="70">
        <f>+J123*'Összesítő tábla'!$F$16</f>
        <v>0</v>
      </c>
      <c r="L123" s="74"/>
      <c r="M123" s="75"/>
      <c r="N123" s="46" t="str">
        <f>IF(I123*'Összesítő tábla'!$F$16=0,"",(IF(I123*'Összesítő tábla'!$F$16&gt;500000,"igen","nem")))</f>
        <v/>
      </c>
    </row>
    <row r="124" spans="1:14" x14ac:dyDescent="0.25">
      <c r="A124" s="72"/>
      <c r="B124" s="73"/>
      <c r="C124" s="73"/>
      <c r="D124" s="73"/>
      <c r="E124" s="73"/>
      <c r="F124" s="73"/>
      <c r="G124" s="73"/>
      <c r="H124" s="73"/>
      <c r="I124" s="137">
        <v>0</v>
      </c>
      <c r="J124" s="137">
        <v>0</v>
      </c>
      <c r="K124" s="70">
        <f>+J124*'Összesítő tábla'!$F$16</f>
        <v>0</v>
      </c>
      <c r="L124" s="74"/>
      <c r="M124" s="75"/>
      <c r="N124" s="46" t="str">
        <f>IF(I124*'Összesítő tábla'!$F$16=0,"",(IF(I124*'Összesítő tábla'!$F$16&gt;500000,"igen","nem")))</f>
        <v/>
      </c>
    </row>
    <row r="125" spans="1:14" x14ac:dyDescent="0.25">
      <c r="A125" s="72"/>
      <c r="B125" s="73"/>
      <c r="C125" s="73"/>
      <c r="D125" s="73"/>
      <c r="E125" s="73"/>
      <c r="F125" s="73"/>
      <c r="G125" s="73"/>
      <c r="H125" s="73"/>
      <c r="I125" s="137">
        <v>0</v>
      </c>
      <c r="J125" s="137">
        <v>0</v>
      </c>
      <c r="K125" s="70">
        <f>+J125*'Összesítő tábla'!$F$16</f>
        <v>0</v>
      </c>
      <c r="L125" s="74"/>
      <c r="M125" s="75"/>
      <c r="N125" s="46" t="str">
        <f>IF(I125*'Összesítő tábla'!$F$16=0,"",(IF(I125*'Összesítő tábla'!$F$16&gt;500000,"igen","nem")))</f>
        <v/>
      </c>
    </row>
    <row r="126" spans="1:14" x14ac:dyDescent="0.25">
      <c r="A126" s="72"/>
      <c r="B126" s="73"/>
      <c r="C126" s="73"/>
      <c r="D126" s="73"/>
      <c r="E126" s="73"/>
      <c r="F126" s="73"/>
      <c r="G126" s="73"/>
      <c r="H126" s="73"/>
      <c r="I126" s="137">
        <v>0</v>
      </c>
      <c r="J126" s="137">
        <v>0</v>
      </c>
      <c r="K126" s="70">
        <f>+J126*'Összesítő tábla'!$F$16</f>
        <v>0</v>
      </c>
      <c r="L126" s="74"/>
      <c r="M126" s="75"/>
      <c r="N126" s="46" t="str">
        <f>IF(I126*'Összesítő tábla'!$F$16=0,"",(IF(I126*'Összesítő tábla'!$F$16&gt;500000,"igen","nem")))</f>
        <v/>
      </c>
    </row>
    <row r="127" spans="1:14" x14ac:dyDescent="0.25">
      <c r="A127" s="72"/>
      <c r="B127" s="73"/>
      <c r="C127" s="73"/>
      <c r="D127" s="73"/>
      <c r="E127" s="73"/>
      <c r="F127" s="73"/>
      <c r="G127" s="73"/>
      <c r="H127" s="73"/>
      <c r="I127" s="137">
        <v>0</v>
      </c>
      <c r="J127" s="137">
        <v>0</v>
      </c>
      <c r="K127" s="70">
        <f>+J127*'Összesítő tábla'!$F$16</f>
        <v>0</v>
      </c>
      <c r="L127" s="74"/>
      <c r="M127" s="75"/>
      <c r="N127" s="46" t="str">
        <f>IF(I127*'Összesítő tábla'!$F$16=0,"",(IF(I127*'Összesítő tábla'!$F$16&gt;500000,"igen","nem")))</f>
        <v/>
      </c>
    </row>
    <row r="128" spans="1:14" x14ac:dyDescent="0.25">
      <c r="A128" s="72"/>
      <c r="B128" s="73"/>
      <c r="C128" s="73"/>
      <c r="D128" s="73"/>
      <c r="E128" s="73"/>
      <c r="F128" s="73"/>
      <c r="G128" s="73"/>
      <c r="H128" s="73"/>
      <c r="I128" s="137">
        <v>0</v>
      </c>
      <c r="J128" s="137">
        <v>0</v>
      </c>
      <c r="K128" s="70">
        <f>+J128*'Összesítő tábla'!$F$16</f>
        <v>0</v>
      </c>
      <c r="L128" s="74"/>
      <c r="M128" s="75"/>
      <c r="N128" s="46" t="str">
        <f>IF(I128*'Összesítő tábla'!$F$16=0,"",(IF(I128*'Összesítő tábla'!$F$16&gt;500000,"igen","nem")))</f>
        <v/>
      </c>
    </row>
    <row r="129" spans="1:14" x14ac:dyDescent="0.25">
      <c r="A129" s="72"/>
      <c r="B129" s="73"/>
      <c r="C129" s="73"/>
      <c r="D129" s="73"/>
      <c r="E129" s="73"/>
      <c r="F129" s="73"/>
      <c r="G129" s="73"/>
      <c r="H129" s="73"/>
      <c r="I129" s="137">
        <v>0</v>
      </c>
      <c r="J129" s="137">
        <v>0</v>
      </c>
      <c r="K129" s="70">
        <f>+J129*'Összesítő tábla'!$F$16</f>
        <v>0</v>
      </c>
      <c r="L129" s="74"/>
      <c r="M129" s="75"/>
      <c r="N129" s="46" t="str">
        <f>IF(I129*'Összesítő tábla'!$F$16=0,"",(IF(I129*'Összesítő tábla'!$F$16&gt;500000,"igen","nem")))</f>
        <v/>
      </c>
    </row>
    <row r="130" spans="1:14" x14ac:dyDescent="0.25">
      <c r="A130" s="72"/>
      <c r="B130" s="73"/>
      <c r="C130" s="73"/>
      <c r="D130" s="73"/>
      <c r="E130" s="73"/>
      <c r="F130" s="73"/>
      <c r="G130" s="73"/>
      <c r="H130" s="73"/>
      <c r="I130" s="137">
        <v>0</v>
      </c>
      <c r="J130" s="137">
        <v>0</v>
      </c>
      <c r="K130" s="70">
        <f>+J130*'Összesítő tábla'!$F$16</f>
        <v>0</v>
      </c>
      <c r="L130" s="74"/>
      <c r="M130" s="75"/>
      <c r="N130" s="46" t="str">
        <f>IF(I130*'Összesítő tábla'!$F$16=0,"",(IF(I130*'Összesítő tábla'!$F$16&gt;500000,"igen","nem")))</f>
        <v/>
      </c>
    </row>
    <row r="131" spans="1:14" x14ac:dyDescent="0.25">
      <c r="A131" s="72"/>
      <c r="B131" s="73"/>
      <c r="C131" s="73"/>
      <c r="D131" s="73"/>
      <c r="E131" s="73"/>
      <c r="F131" s="73"/>
      <c r="G131" s="73"/>
      <c r="H131" s="73"/>
      <c r="I131" s="137">
        <v>0</v>
      </c>
      <c r="J131" s="137">
        <v>0</v>
      </c>
      <c r="K131" s="70">
        <f>+J131*'Összesítő tábla'!$F$16</f>
        <v>0</v>
      </c>
      <c r="L131" s="74"/>
      <c r="M131" s="75"/>
      <c r="N131" s="46" t="str">
        <f>IF(I131*'Összesítő tábla'!$F$16=0,"",(IF(I131*'Összesítő tábla'!$F$16&gt;500000,"igen","nem")))</f>
        <v/>
      </c>
    </row>
    <row r="132" spans="1:14" x14ac:dyDescent="0.25">
      <c r="A132" s="72"/>
      <c r="B132" s="73"/>
      <c r="C132" s="73"/>
      <c r="D132" s="73"/>
      <c r="E132" s="73"/>
      <c r="F132" s="73"/>
      <c r="G132" s="73"/>
      <c r="H132" s="73"/>
      <c r="I132" s="137">
        <v>0</v>
      </c>
      <c r="J132" s="137">
        <v>0</v>
      </c>
      <c r="K132" s="70">
        <f>+J132*'Összesítő tábla'!$F$16</f>
        <v>0</v>
      </c>
      <c r="L132" s="74"/>
      <c r="M132" s="75"/>
      <c r="N132" s="46" t="str">
        <f>IF(I132*'Összesítő tábla'!$F$16=0,"",(IF(I132*'Összesítő tábla'!$F$16&gt;500000,"igen","nem")))</f>
        <v/>
      </c>
    </row>
    <row r="133" spans="1:14" x14ac:dyDescent="0.25">
      <c r="A133" s="72"/>
      <c r="B133" s="73"/>
      <c r="C133" s="73"/>
      <c r="D133" s="73"/>
      <c r="E133" s="73"/>
      <c r="F133" s="73"/>
      <c r="G133" s="73"/>
      <c r="H133" s="73"/>
      <c r="I133" s="137">
        <v>0</v>
      </c>
      <c r="J133" s="137">
        <v>0</v>
      </c>
      <c r="K133" s="70">
        <f>+J133*'Összesítő tábla'!$F$16</f>
        <v>0</v>
      </c>
      <c r="L133" s="74"/>
      <c r="M133" s="75"/>
      <c r="N133" s="46" t="str">
        <f>IF(I133*'Összesítő tábla'!$F$16=0,"",(IF(I133*'Összesítő tábla'!$F$16&gt;500000,"igen","nem")))</f>
        <v/>
      </c>
    </row>
    <row r="134" spans="1:14" x14ac:dyDescent="0.25">
      <c r="A134" s="72"/>
      <c r="B134" s="73"/>
      <c r="C134" s="73"/>
      <c r="D134" s="73"/>
      <c r="E134" s="73"/>
      <c r="F134" s="73"/>
      <c r="G134" s="73"/>
      <c r="H134" s="73"/>
      <c r="I134" s="137">
        <v>0</v>
      </c>
      <c r="J134" s="137">
        <v>0</v>
      </c>
      <c r="K134" s="70">
        <f>+J134*'Összesítő tábla'!$F$16</f>
        <v>0</v>
      </c>
      <c r="L134" s="74"/>
      <c r="M134" s="75"/>
      <c r="N134" s="46" t="str">
        <f>IF(I134*'Összesítő tábla'!$F$16=0,"",(IF(I134*'Összesítő tábla'!$F$16&gt;500000,"igen","nem")))</f>
        <v/>
      </c>
    </row>
    <row r="135" spans="1:14" x14ac:dyDescent="0.25">
      <c r="A135" s="72"/>
      <c r="B135" s="73"/>
      <c r="C135" s="73"/>
      <c r="D135" s="73"/>
      <c r="E135" s="73"/>
      <c r="F135" s="73"/>
      <c r="G135" s="73"/>
      <c r="H135" s="73"/>
      <c r="I135" s="137">
        <v>0</v>
      </c>
      <c r="J135" s="137">
        <v>0</v>
      </c>
      <c r="K135" s="70">
        <f>+J135*'Összesítő tábla'!$F$16</f>
        <v>0</v>
      </c>
      <c r="L135" s="74"/>
      <c r="M135" s="75"/>
      <c r="N135" s="46" t="str">
        <f>IF(I135*'Összesítő tábla'!$F$16=0,"",(IF(I135*'Összesítő tábla'!$F$16&gt;500000,"igen","nem")))</f>
        <v/>
      </c>
    </row>
    <row r="136" spans="1:14" x14ac:dyDescent="0.25">
      <c r="A136" s="72"/>
      <c r="B136" s="73"/>
      <c r="C136" s="73"/>
      <c r="D136" s="73"/>
      <c r="E136" s="73"/>
      <c r="F136" s="73"/>
      <c r="G136" s="73"/>
      <c r="H136" s="73"/>
      <c r="I136" s="137">
        <v>0</v>
      </c>
      <c r="J136" s="137">
        <v>0</v>
      </c>
      <c r="K136" s="70">
        <f>+J136*'Összesítő tábla'!$F$16</f>
        <v>0</v>
      </c>
      <c r="L136" s="74"/>
      <c r="M136" s="75"/>
      <c r="N136" s="46" t="str">
        <f>IF(I136*'Összesítő tábla'!$F$16=0,"",(IF(I136*'Összesítő tábla'!$F$16&gt;500000,"igen","nem")))</f>
        <v/>
      </c>
    </row>
    <row r="137" spans="1:14" x14ac:dyDescent="0.25">
      <c r="A137" s="72"/>
      <c r="B137" s="73"/>
      <c r="C137" s="73"/>
      <c r="D137" s="73"/>
      <c r="E137" s="73"/>
      <c r="F137" s="73"/>
      <c r="G137" s="73"/>
      <c r="H137" s="73"/>
      <c r="I137" s="137">
        <v>0</v>
      </c>
      <c r="J137" s="137">
        <v>0</v>
      </c>
      <c r="K137" s="70">
        <f>+J137*'Összesítő tábla'!$F$16</f>
        <v>0</v>
      </c>
      <c r="L137" s="74"/>
      <c r="M137" s="75"/>
      <c r="N137" s="46" t="str">
        <f>IF(I137*'Összesítő tábla'!$F$16=0,"",(IF(I137*'Összesítő tábla'!$F$16&gt;500000,"igen","nem")))</f>
        <v/>
      </c>
    </row>
    <row r="138" spans="1:14" x14ac:dyDescent="0.25">
      <c r="A138" s="72"/>
      <c r="B138" s="73"/>
      <c r="C138" s="73"/>
      <c r="D138" s="73"/>
      <c r="E138" s="73"/>
      <c r="F138" s="73"/>
      <c r="G138" s="73"/>
      <c r="H138" s="73"/>
      <c r="I138" s="137">
        <v>0</v>
      </c>
      <c r="J138" s="137">
        <v>0</v>
      </c>
      <c r="K138" s="70">
        <f>+J138*'Összesítő tábla'!$F$16</f>
        <v>0</v>
      </c>
      <c r="L138" s="74"/>
      <c r="M138" s="75"/>
      <c r="N138" s="46" t="str">
        <f>IF(I138*'Összesítő tábla'!$F$16=0,"",(IF(I138*'Összesítő tábla'!$F$16&gt;500000,"igen","nem")))</f>
        <v/>
      </c>
    </row>
    <row r="139" spans="1:14" x14ac:dyDescent="0.25">
      <c r="A139" s="72"/>
      <c r="B139" s="73"/>
      <c r="C139" s="73"/>
      <c r="D139" s="73"/>
      <c r="E139" s="73"/>
      <c r="F139" s="73"/>
      <c r="G139" s="73"/>
      <c r="H139" s="73"/>
      <c r="I139" s="137">
        <v>0</v>
      </c>
      <c r="J139" s="137">
        <v>0</v>
      </c>
      <c r="K139" s="70">
        <f>+J139*'Összesítő tábla'!$F$16</f>
        <v>0</v>
      </c>
      <c r="L139" s="74"/>
      <c r="M139" s="75"/>
      <c r="N139" s="46" t="str">
        <f>IF(I139*'Összesítő tábla'!$F$16=0,"",(IF(I139*'Összesítő tábla'!$F$16&gt;500000,"igen","nem")))</f>
        <v/>
      </c>
    </row>
    <row r="140" spans="1:14" x14ac:dyDescent="0.25">
      <c r="A140" s="72"/>
      <c r="B140" s="73"/>
      <c r="C140" s="73"/>
      <c r="D140" s="73"/>
      <c r="E140" s="73"/>
      <c r="F140" s="73"/>
      <c r="G140" s="73"/>
      <c r="H140" s="73"/>
      <c r="I140" s="137">
        <v>0</v>
      </c>
      <c r="J140" s="137">
        <v>0</v>
      </c>
      <c r="K140" s="70">
        <f>+J140*'Összesítő tábla'!$F$16</f>
        <v>0</v>
      </c>
      <c r="L140" s="74"/>
      <c r="M140" s="75"/>
      <c r="N140" s="46" t="str">
        <f>IF(I140*'Összesítő tábla'!$F$16=0,"",(IF(I140*'Összesítő tábla'!$F$16&gt;500000,"igen","nem")))</f>
        <v/>
      </c>
    </row>
    <row r="141" spans="1:14" x14ac:dyDescent="0.25">
      <c r="A141" s="72"/>
      <c r="B141" s="73"/>
      <c r="C141" s="73"/>
      <c r="D141" s="73"/>
      <c r="E141" s="73"/>
      <c r="F141" s="73"/>
      <c r="G141" s="73"/>
      <c r="H141" s="73"/>
      <c r="I141" s="137">
        <v>0</v>
      </c>
      <c r="J141" s="137">
        <v>0</v>
      </c>
      <c r="K141" s="70">
        <f>+J141*'Összesítő tábla'!$F$16</f>
        <v>0</v>
      </c>
      <c r="L141" s="74"/>
      <c r="M141" s="75"/>
      <c r="N141" s="46" t="str">
        <f>IF(I141*'Összesítő tábla'!$F$16=0,"",(IF(I141*'Összesítő tábla'!$F$16&gt;500000,"igen","nem")))</f>
        <v/>
      </c>
    </row>
    <row r="142" spans="1:14" x14ac:dyDescent="0.25">
      <c r="A142" s="72"/>
      <c r="B142" s="73"/>
      <c r="C142" s="73"/>
      <c r="D142" s="73"/>
      <c r="E142" s="73"/>
      <c r="F142" s="73"/>
      <c r="G142" s="73"/>
      <c r="H142" s="73"/>
      <c r="I142" s="137">
        <v>0</v>
      </c>
      <c r="J142" s="137">
        <v>0</v>
      </c>
      <c r="K142" s="70">
        <f>+J142*'Összesítő tábla'!$F$16</f>
        <v>0</v>
      </c>
      <c r="L142" s="74"/>
      <c r="M142" s="75"/>
      <c r="N142" s="46" t="str">
        <f>IF(I142*'Összesítő tábla'!$F$16=0,"",(IF(I142*'Összesítő tábla'!$F$16&gt;500000,"igen","nem")))</f>
        <v/>
      </c>
    </row>
    <row r="143" spans="1:14" x14ac:dyDescent="0.25">
      <c r="A143" s="72"/>
      <c r="B143" s="73"/>
      <c r="C143" s="73"/>
      <c r="D143" s="73"/>
      <c r="E143" s="73"/>
      <c r="F143" s="73"/>
      <c r="G143" s="73"/>
      <c r="H143" s="73"/>
      <c r="I143" s="137">
        <v>0</v>
      </c>
      <c r="J143" s="137">
        <v>0</v>
      </c>
      <c r="K143" s="70">
        <f>+J143*'Összesítő tábla'!$F$16</f>
        <v>0</v>
      </c>
      <c r="L143" s="74"/>
      <c r="M143" s="75"/>
      <c r="N143" s="46" t="str">
        <f>IF(I143*'Összesítő tábla'!$F$16=0,"",(IF(I143*'Összesítő tábla'!$F$16&gt;500000,"igen","nem")))</f>
        <v/>
      </c>
    </row>
    <row r="144" spans="1:14" x14ac:dyDescent="0.25">
      <c r="A144" s="72"/>
      <c r="B144" s="73"/>
      <c r="C144" s="73"/>
      <c r="D144" s="73"/>
      <c r="E144" s="73"/>
      <c r="F144" s="73"/>
      <c r="G144" s="73"/>
      <c r="H144" s="73"/>
      <c r="I144" s="137">
        <v>0</v>
      </c>
      <c r="J144" s="137">
        <v>0</v>
      </c>
      <c r="K144" s="70">
        <f>+J144*'Összesítő tábla'!$F$16</f>
        <v>0</v>
      </c>
      <c r="L144" s="74"/>
      <c r="M144" s="75"/>
      <c r="N144" s="46" t="str">
        <f>IF(I144*'Összesítő tábla'!$F$16=0,"",(IF(I144*'Összesítő tábla'!$F$16&gt;500000,"igen","nem")))</f>
        <v/>
      </c>
    </row>
    <row r="145" spans="1:14" x14ac:dyDescent="0.25">
      <c r="A145" s="72"/>
      <c r="B145" s="73"/>
      <c r="C145" s="73"/>
      <c r="D145" s="73"/>
      <c r="E145" s="73"/>
      <c r="F145" s="73"/>
      <c r="G145" s="73"/>
      <c r="H145" s="73"/>
      <c r="I145" s="137">
        <v>0</v>
      </c>
      <c r="J145" s="137">
        <v>0</v>
      </c>
      <c r="K145" s="70">
        <f>+J145*'Összesítő tábla'!$F$16</f>
        <v>0</v>
      </c>
      <c r="L145" s="74"/>
      <c r="M145" s="75"/>
      <c r="N145" s="46" t="str">
        <f>IF(I145*'Összesítő tábla'!$F$16=0,"",(IF(I145*'Összesítő tábla'!$F$16&gt;500000,"igen","nem")))</f>
        <v/>
      </c>
    </row>
    <row r="146" spans="1:14" x14ac:dyDescent="0.25">
      <c r="A146" s="72"/>
      <c r="B146" s="73"/>
      <c r="C146" s="73"/>
      <c r="D146" s="73"/>
      <c r="E146" s="73"/>
      <c r="F146" s="73"/>
      <c r="G146" s="73"/>
      <c r="H146" s="73"/>
      <c r="I146" s="137">
        <v>0</v>
      </c>
      <c r="J146" s="137">
        <v>0</v>
      </c>
      <c r="K146" s="70">
        <f>+J146*'Összesítő tábla'!$F$16</f>
        <v>0</v>
      </c>
      <c r="L146" s="74"/>
      <c r="M146" s="75"/>
      <c r="N146" s="46" t="str">
        <f>IF(I146*'Összesítő tábla'!$F$16=0,"",(IF(I146*'Összesítő tábla'!$F$16&gt;500000,"igen","nem")))</f>
        <v/>
      </c>
    </row>
    <row r="147" spans="1:14" x14ac:dyDescent="0.25">
      <c r="A147" s="72"/>
      <c r="B147" s="73"/>
      <c r="C147" s="73"/>
      <c r="D147" s="73"/>
      <c r="E147" s="73"/>
      <c r="F147" s="73"/>
      <c r="G147" s="73"/>
      <c r="H147" s="73"/>
      <c r="I147" s="137">
        <v>0</v>
      </c>
      <c r="J147" s="137">
        <v>0</v>
      </c>
      <c r="K147" s="70">
        <f>+J147*'Összesítő tábla'!$F$16</f>
        <v>0</v>
      </c>
      <c r="L147" s="74"/>
      <c r="M147" s="75"/>
      <c r="N147" s="46" t="str">
        <f>IF(I147*'Összesítő tábla'!$F$16=0,"",(IF(I147*'Összesítő tábla'!$F$16&gt;500000,"igen","nem")))</f>
        <v/>
      </c>
    </row>
    <row r="148" spans="1:14" x14ac:dyDescent="0.25">
      <c r="A148" s="72"/>
      <c r="B148" s="73"/>
      <c r="C148" s="73"/>
      <c r="D148" s="73"/>
      <c r="E148" s="73"/>
      <c r="F148" s="73"/>
      <c r="G148" s="73"/>
      <c r="H148" s="73"/>
      <c r="I148" s="137">
        <v>0</v>
      </c>
      <c r="J148" s="137">
        <v>0</v>
      </c>
      <c r="K148" s="70">
        <f>+J148*'Összesítő tábla'!$F$16</f>
        <v>0</v>
      </c>
      <c r="L148" s="74"/>
      <c r="M148" s="75"/>
      <c r="N148" s="46" t="str">
        <f>IF(I148*'Összesítő tábla'!$F$16=0,"",(IF(I148*'Összesítő tábla'!$F$16&gt;500000,"igen","nem")))</f>
        <v/>
      </c>
    </row>
    <row r="149" spans="1:14" x14ac:dyDescent="0.25">
      <c r="A149" s="72"/>
      <c r="B149" s="73"/>
      <c r="C149" s="73"/>
      <c r="D149" s="73"/>
      <c r="E149" s="73"/>
      <c r="F149" s="73"/>
      <c r="G149" s="73"/>
      <c r="H149" s="73"/>
      <c r="I149" s="137">
        <v>0</v>
      </c>
      <c r="J149" s="137">
        <v>0</v>
      </c>
      <c r="K149" s="70">
        <f>+J149*'Összesítő tábla'!$F$16</f>
        <v>0</v>
      </c>
      <c r="L149" s="74"/>
      <c r="M149" s="75"/>
      <c r="N149" s="46" t="str">
        <f>IF(I149*'Összesítő tábla'!$F$16=0,"",(IF(I149*'Összesítő tábla'!$F$16&gt;500000,"igen","nem")))</f>
        <v/>
      </c>
    </row>
    <row r="150" spans="1:14" x14ac:dyDescent="0.25">
      <c r="A150" s="72"/>
      <c r="B150" s="73"/>
      <c r="C150" s="73"/>
      <c r="D150" s="73"/>
      <c r="E150" s="73"/>
      <c r="F150" s="73"/>
      <c r="G150" s="73"/>
      <c r="H150" s="73"/>
      <c r="I150" s="137">
        <v>0</v>
      </c>
      <c r="J150" s="137">
        <v>0</v>
      </c>
      <c r="K150" s="70">
        <f>+J150*'Összesítő tábla'!$F$16</f>
        <v>0</v>
      </c>
      <c r="L150" s="74"/>
      <c r="M150" s="75"/>
      <c r="N150" s="46" t="str">
        <f>IF(I150*'Összesítő tábla'!$F$16=0,"",(IF(I150*'Összesítő tábla'!$F$16&gt;500000,"igen","nem")))</f>
        <v/>
      </c>
    </row>
    <row r="151" spans="1:14" x14ac:dyDescent="0.25">
      <c r="A151" s="72"/>
      <c r="B151" s="73"/>
      <c r="C151" s="73"/>
      <c r="D151" s="73"/>
      <c r="E151" s="73"/>
      <c r="F151" s="73"/>
      <c r="G151" s="73"/>
      <c r="H151" s="73"/>
      <c r="I151" s="137">
        <v>0</v>
      </c>
      <c r="J151" s="137">
        <v>0</v>
      </c>
      <c r="K151" s="70">
        <f>+J151*'Összesítő tábla'!$F$16</f>
        <v>0</v>
      </c>
      <c r="L151" s="74"/>
      <c r="M151" s="75"/>
      <c r="N151" s="46" t="str">
        <f>IF(I151*'Összesítő tábla'!$F$16=0,"",(IF(I151*'Összesítő tábla'!$F$16&gt;500000,"igen","nem")))</f>
        <v/>
      </c>
    </row>
    <row r="152" spans="1:14" x14ac:dyDescent="0.25">
      <c r="A152" s="72"/>
      <c r="B152" s="73"/>
      <c r="C152" s="73"/>
      <c r="D152" s="73"/>
      <c r="E152" s="73"/>
      <c r="F152" s="73"/>
      <c r="G152" s="73"/>
      <c r="H152" s="73"/>
      <c r="I152" s="137">
        <v>0</v>
      </c>
      <c r="J152" s="137">
        <v>0</v>
      </c>
      <c r="K152" s="70">
        <f>+J152*'Összesítő tábla'!$F$16</f>
        <v>0</v>
      </c>
      <c r="L152" s="74"/>
      <c r="M152" s="75"/>
      <c r="N152" s="46" t="str">
        <f>IF(I152*'Összesítő tábla'!$F$16=0,"",(IF(I152*'Összesítő tábla'!$F$16&gt;500000,"igen","nem")))</f>
        <v/>
      </c>
    </row>
    <row r="153" spans="1:14" x14ac:dyDescent="0.25">
      <c r="A153" s="72"/>
      <c r="B153" s="73"/>
      <c r="C153" s="73"/>
      <c r="D153" s="73"/>
      <c r="E153" s="73"/>
      <c r="F153" s="73"/>
      <c r="G153" s="73"/>
      <c r="H153" s="73"/>
      <c r="I153" s="137">
        <v>0</v>
      </c>
      <c r="J153" s="137">
        <v>0</v>
      </c>
      <c r="K153" s="70">
        <f>+J153*'Összesítő tábla'!$F$16</f>
        <v>0</v>
      </c>
      <c r="L153" s="74"/>
      <c r="M153" s="75"/>
      <c r="N153" s="46" t="str">
        <f>IF(I153*'Összesítő tábla'!$F$16=0,"",(IF(I153*'Összesítő tábla'!$F$16&gt;500000,"igen","nem")))</f>
        <v/>
      </c>
    </row>
    <row r="154" spans="1:14" x14ac:dyDescent="0.25">
      <c r="A154" s="72"/>
      <c r="B154" s="73"/>
      <c r="C154" s="73"/>
      <c r="D154" s="73"/>
      <c r="E154" s="73"/>
      <c r="F154" s="73"/>
      <c r="G154" s="73"/>
      <c r="H154" s="73"/>
      <c r="I154" s="137">
        <v>0</v>
      </c>
      <c r="J154" s="137">
        <v>0</v>
      </c>
      <c r="K154" s="70">
        <f>+J154*'Összesítő tábla'!$F$16</f>
        <v>0</v>
      </c>
      <c r="L154" s="74"/>
      <c r="M154" s="75"/>
      <c r="N154" s="46" t="str">
        <f>IF(I154*'Összesítő tábla'!$F$16=0,"",(IF(I154*'Összesítő tábla'!$F$16&gt;500000,"igen","nem")))</f>
        <v/>
      </c>
    </row>
    <row r="155" spans="1:14" x14ac:dyDescent="0.25">
      <c r="A155" s="72"/>
      <c r="B155" s="73"/>
      <c r="C155" s="73"/>
      <c r="D155" s="73"/>
      <c r="E155" s="73"/>
      <c r="F155" s="73"/>
      <c r="G155" s="73"/>
      <c r="H155" s="73"/>
      <c r="I155" s="137">
        <v>0</v>
      </c>
      <c r="J155" s="137">
        <v>0</v>
      </c>
      <c r="K155" s="70">
        <f>+J155*'Összesítő tábla'!$F$16</f>
        <v>0</v>
      </c>
      <c r="L155" s="74"/>
      <c r="M155" s="75"/>
      <c r="N155" s="46" t="str">
        <f>IF(I155*'Összesítő tábla'!$F$16=0,"",(IF(I155*'Összesítő tábla'!$F$16&gt;500000,"igen","nem")))</f>
        <v/>
      </c>
    </row>
    <row r="156" spans="1:14" x14ac:dyDescent="0.25">
      <c r="A156" s="72"/>
      <c r="B156" s="73"/>
      <c r="C156" s="73"/>
      <c r="D156" s="73"/>
      <c r="E156" s="73"/>
      <c r="F156" s="73"/>
      <c r="G156" s="73"/>
      <c r="H156" s="73"/>
      <c r="I156" s="137">
        <v>0</v>
      </c>
      <c r="J156" s="137">
        <v>0</v>
      </c>
      <c r="K156" s="70">
        <f>+J156*'Összesítő tábla'!$F$16</f>
        <v>0</v>
      </c>
      <c r="L156" s="74"/>
      <c r="M156" s="75"/>
      <c r="N156" s="46" t="str">
        <f>IF(I156*'Összesítő tábla'!$F$16=0,"",(IF(I156*'Összesítő tábla'!$F$16&gt;500000,"igen","nem")))</f>
        <v/>
      </c>
    </row>
    <row r="157" spans="1:14" x14ac:dyDescent="0.25">
      <c r="A157" s="72"/>
      <c r="B157" s="73"/>
      <c r="C157" s="73"/>
      <c r="D157" s="73"/>
      <c r="E157" s="73"/>
      <c r="F157" s="73"/>
      <c r="G157" s="73"/>
      <c r="H157" s="73"/>
      <c r="I157" s="137">
        <v>0</v>
      </c>
      <c r="J157" s="137">
        <v>0</v>
      </c>
      <c r="K157" s="70">
        <f>+J157*'Összesítő tábla'!$F$16</f>
        <v>0</v>
      </c>
      <c r="L157" s="74"/>
      <c r="M157" s="75"/>
      <c r="N157" s="46" t="str">
        <f>IF(I157*'Összesítő tábla'!$F$16=0,"",(IF(I157*'Összesítő tábla'!$F$16&gt;500000,"igen","nem")))</f>
        <v/>
      </c>
    </row>
    <row r="158" spans="1:14" x14ac:dyDescent="0.25">
      <c r="A158" s="72"/>
      <c r="B158" s="73"/>
      <c r="C158" s="73"/>
      <c r="D158" s="73"/>
      <c r="E158" s="73"/>
      <c r="F158" s="73"/>
      <c r="G158" s="73"/>
      <c r="H158" s="73"/>
      <c r="I158" s="137">
        <v>0</v>
      </c>
      <c r="J158" s="137">
        <v>0</v>
      </c>
      <c r="K158" s="70">
        <f>+J158*'Összesítő tábla'!$F$16</f>
        <v>0</v>
      </c>
      <c r="L158" s="74"/>
      <c r="M158" s="75"/>
      <c r="N158" s="46" t="str">
        <f>IF(I158*'Összesítő tábla'!$F$16=0,"",(IF(I158*'Összesítő tábla'!$F$16&gt;500000,"igen","nem")))</f>
        <v/>
      </c>
    </row>
    <row r="159" spans="1:14" x14ac:dyDescent="0.25">
      <c r="A159" s="72"/>
      <c r="B159" s="73"/>
      <c r="C159" s="73"/>
      <c r="D159" s="73"/>
      <c r="E159" s="73"/>
      <c r="F159" s="73"/>
      <c r="G159" s="73"/>
      <c r="H159" s="73"/>
      <c r="I159" s="137">
        <v>0</v>
      </c>
      <c r="J159" s="137">
        <v>0</v>
      </c>
      <c r="K159" s="70">
        <f>+J159*'Összesítő tábla'!$F$16</f>
        <v>0</v>
      </c>
      <c r="L159" s="74"/>
      <c r="M159" s="75"/>
      <c r="N159" s="46" t="str">
        <f>IF(I159*'Összesítő tábla'!$F$16=0,"",(IF(I159*'Összesítő tábla'!$F$16&gt;500000,"igen","nem")))</f>
        <v/>
      </c>
    </row>
    <row r="160" spans="1:14" x14ac:dyDescent="0.25">
      <c r="A160" s="72"/>
      <c r="B160" s="73"/>
      <c r="C160" s="73"/>
      <c r="D160" s="73"/>
      <c r="E160" s="73"/>
      <c r="F160" s="73"/>
      <c r="G160" s="73"/>
      <c r="H160" s="73"/>
      <c r="I160" s="137">
        <v>0</v>
      </c>
      <c r="J160" s="137">
        <v>0</v>
      </c>
      <c r="K160" s="70">
        <f>+J160*'Összesítő tábla'!$F$16</f>
        <v>0</v>
      </c>
      <c r="L160" s="74"/>
      <c r="M160" s="75"/>
      <c r="N160" s="46" t="str">
        <f>IF(I160*'Összesítő tábla'!$F$16=0,"",(IF(I160*'Összesítő tábla'!$F$16&gt;500000,"igen","nem")))</f>
        <v/>
      </c>
    </row>
    <row r="161" spans="1:14" x14ac:dyDescent="0.25">
      <c r="A161" s="72"/>
      <c r="B161" s="73"/>
      <c r="C161" s="73"/>
      <c r="D161" s="73"/>
      <c r="E161" s="73"/>
      <c r="F161" s="73"/>
      <c r="G161" s="73"/>
      <c r="H161" s="73"/>
      <c r="I161" s="137">
        <v>0</v>
      </c>
      <c r="J161" s="137">
        <v>0</v>
      </c>
      <c r="K161" s="70">
        <f>+J161*'Összesítő tábla'!$F$16</f>
        <v>0</v>
      </c>
      <c r="L161" s="74"/>
      <c r="M161" s="75"/>
      <c r="N161" s="46" t="str">
        <f>IF(I161*'Összesítő tábla'!$F$16=0,"",(IF(I161*'Összesítő tábla'!$F$16&gt;500000,"igen","nem")))</f>
        <v/>
      </c>
    </row>
    <row r="162" spans="1:14" x14ac:dyDescent="0.25">
      <c r="A162" s="72"/>
      <c r="B162" s="73"/>
      <c r="C162" s="73"/>
      <c r="D162" s="73"/>
      <c r="E162" s="73"/>
      <c r="F162" s="73"/>
      <c r="G162" s="73"/>
      <c r="H162" s="73"/>
      <c r="I162" s="137">
        <v>0</v>
      </c>
      <c r="J162" s="137">
        <v>0</v>
      </c>
      <c r="K162" s="70">
        <f>+J162*'Összesítő tábla'!$F$16</f>
        <v>0</v>
      </c>
      <c r="L162" s="74"/>
      <c r="M162" s="75"/>
      <c r="N162" s="46" t="str">
        <f>IF(I162*'Összesítő tábla'!$F$16=0,"",(IF(I162*'Összesítő tábla'!$F$16&gt;500000,"igen","nem")))</f>
        <v/>
      </c>
    </row>
    <row r="163" spans="1:14" x14ac:dyDescent="0.25">
      <c r="A163" s="72"/>
      <c r="B163" s="73"/>
      <c r="C163" s="73"/>
      <c r="D163" s="73"/>
      <c r="E163" s="73"/>
      <c r="F163" s="73"/>
      <c r="G163" s="73"/>
      <c r="H163" s="73"/>
      <c r="I163" s="137">
        <v>0</v>
      </c>
      <c r="J163" s="137">
        <v>0</v>
      </c>
      <c r="K163" s="70">
        <f>+J163*'Összesítő tábla'!$F$16</f>
        <v>0</v>
      </c>
      <c r="L163" s="74"/>
      <c r="M163" s="75"/>
      <c r="N163" s="46" t="str">
        <f>IF(I163*'Összesítő tábla'!$F$16=0,"",(IF(I163*'Összesítő tábla'!$F$16&gt;500000,"igen","nem")))</f>
        <v/>
      </c>
    </row>
    <row r="164" spans="1:14" x14ac:dyDescent="0.25">
      <c r="A164" s="72"/>
      <c r="B164" s="73"/>
      <c r="C164" s="73"/>
      <c r="D164" s="73"/>
      <c r="E164" s="73"/>
      <c r="F164" s="73"/>
      <c r="G164" s="73"/>
      <c r="H164" s="73"/>
      <c r="I164" s="137">
        <v>0</v>
      </c>
      <c r="J164" s="137">
        <v>0</v>
      </c>
      <c r="K164" s="70">
        <f>+J164*'Összesítő tábla'!$F$16</f>
        <v>0</v>
      </c>
      <c r="L164" s="74"/>
      <c r="M164" s="75"/>
      <c r="N164" s="46" t="str">
        <f>IF(I164*'Összesítő tábla'!$F$16=0,"",(IF(I164*'Összesítő tábla'!$F$16&gt;500000,"igen","nem")))</f>
        <v/>
      </c>
    </row>
    <row r="165" spans="1:14" x14ac:dyDescent="0.25">
      <c r="A165" s="72"/>
      <c r="B165" s="73"/>
      <c r="C165" s="73"/>
      <c r="D165" s="73"/>
      <c r="E165" s="73"/>
      <c r="F165" s="73"/>
      <c r="G165" s="73"/>
      <c r="H165" s="73"/>
      <c r="I165" s="137">
        <v>0</v>
      </c>
      <c r="J165" s="137">
        <v>0</v>
      </c>
      <c r="K165" s="70">
        <f>+J165*'Összesítő tábla'!$F$16</f>
        <v>0</v>
      </c>
      <c r="L165" s="74"/>
      <c r="M165" s="75"/>
      <c r="N165" s="46" t="str">
        <f>IF(I165*'Összesítő tábla'!$F$16=0,"",(IF(I165*'Összesítő tábla'!$F$16&gt;500000,"igen","nem")))</f>
        <v/>
      </c>
    </row>
    <row r="166" spans="1:14" x14ac:dyDescent="0.25">
      <c r="A166" s="72"/>
      <c r="B166" s="73"/>
      <c r="C166" s="73"/>
      <c r="D166" s="73"/>
      <c r="E166" s="73"/>
      <c r="F166" s="73"/>
      <c r="G166" s="73"/>
      <c r="H166" s="73"/>
      <c r="I166" s="137">
        <v>0</v>
      </c>
      <c r="J166" s="137">
        <v>0</v>
      </c>
      <c r="K166" s="70">
        <f>+J166*'Összesítő tábla'!$F$16</f>
        <v>0</v>
      </c>
      <c r="L166" s="74"/>
      <c r="M166" s="75"/>
      <c r="N166" s="46" t="str">
        <f>IF(I166*'Összesítő tábla'!$F$16=0,"",(IF(I166*'Összesítő tábla'!$F$16&gt;500000,"igen","nem")))</f>
        <v/>
      </c>
    </row>
    <row r="167" spans="1:14" x14ac:dyDescent="0.25">
      <c r="A167" s="72"/>
      <c r="B167" s="73"/>
      <c r="C167" s="73"/>
      <c r="D167" s="73"/>
      <c r="E167" s="73"/>
      <c r="F167" s="73"/>
      <c r="G167" s="73"/>
      <c r="H167" s="73"/>
      <c r="I167" s="137">
        <v>0</v>
      </c>
      <c r="J167" s="137">
        <v>0</v>
      </c>
      <c r="K167" s="70">
        <f>+J167*'Összesítő tábla'!$F$16</f>
        <v>0</v>
      </c>
      <c r="L167" s="74"/>
      <c r="M167" s="75"/>
      <c r="N167" s="46" t="str">
        <f>IF(I167*'Összesítő tábla'!$F$16=0,"",(IF(I167*'Összesítő tábla'!$F$16&gt;500000,"igen","nem")))</f>
        <v/>
      </c>
    </row>
    <row r="168" spans="1:14" x14ac:dyDescent="0.25">
      <c r="A168" s="72"/>
      <c r="B168" s="73"/>
      <c r="C168" s="73"/>
      <c r="D168" s="73"/>
      <c r="E168" s="73"/>
      <c r="F168" s="73"/>
      <c r="G168" s="73"/>
      <c r="H168" s="73"/>
      <c r="I168" s="137">
        <v>0</v>
      </c>
      <c r="J168" s="137">
        <v>0</v>
      </c>
      <c r="K168" s="70">
        <f>+J168*'Összesítő tábla'!$F$16</f>
        <v>0</v>
      </c>
      <c r="L168" s="74"/>
      <c r="M168" s="75"/>
      <c r="N168" s="46" t="str">
        <f>IF(I168*'Összesítő tábla'!$F$16=0,"",(IF(I168*'Összesítő tábla'!$F$16&gt;500000,"igen","nem")))</f>
        <v/>
      </c>
    </row>
    <row r="169" spans="1:14" x14ac:dyDescent="0.25">
      <c r="A169" s="72"/>
      <c r="B169" s="73"/>
      <c r="C169" s="73"/>
      <c r="D169" s="73"/>
      <c r="E169" s="73"/>
      <c r="F169" s="73"/>
      <c r="G169" s="73"/>
      <c r="H169" s="73"/>
      <c r="I169" s="137">
        <v>0</v>
      </c>
      <c r="J169" s="137">
        <v>0</v>
      </c>
      <c r="K169" s="70">
        <f>+J169*'Összesítő tábla'!$F$16</f>
        <v>0</v>
      </c>
      <c r="L169" s="74"/>
      <c r="M169" s="75"/>
      <c r="N169" s="46" t="str">
        <f>IF(I169*'Összesítő tábla'!$F$16=0,"",(IF(I169*'Összesítő tábla'!$F$16&gt;500000,"igen","nem")))</f>
        <v/>
      </c>
    </row>
    <row r="170" spans="1:14" x14ac:dyDescent="0.25">
      <c r="A170" s="72"/>
      <c r="B170" s="73"/>
      <c r="C170" s="73"/>
      <c r="D170" s="73"/>
      <c r="E170" s="73"/>
      <c r="F170" s="73"/>
      <c r="G170" s="73"/>
      <c r="H170" s="73"/>
      <c r="I170" s="137">
        <v>0</v>
      </c>
      <c r="J170" s="137">
        <v>0</v>
      </c>
      <c r="K170" s="70">
        <f>+J170*'Összesítő tábla'!$F$16</f>
        <v>0</v>
      </c>
      <c r="L170" s="74"/>
      <c r="M170" s="75"/>
      <c r="N170" s="46" t="str">
        <f>IF(I170*'Összesítő tábla'!$F$16=0,"",(IF(I170*'Összesítő tábla'!$F$16&gt;500000,"igen","nem")))</f>
        <v/>
      </c>
    </row>
    <row r="171" spans="1:14" x14ac:dyDescent="0.25">
      <c r="A171" s="72"/>
      <c r="B171" s="73"/>
      <c r="C171" s="73"/>
      <c r="D171" s="73"/>
      <c r="E171" s="73"/>
      <c r="F171" s="73"/>
      <c r="G171" s="73"/>
      <c r="H171" s="73"/>
      <c r="I171" s="137">
        <v>0</v>
      </c>
      <c r="J171" s="137">
        <v>0</v>
      </c>
      <c r="K171" s="70">
        <f>+J171*'Összesítő tábla'!$F$16</f>
        <v>0</v>
      </c>
      <c r="L171" s="74"/>
      <c r="M171" s="75"/>
      <c r="N171" s="46" t="str">
        <f>IF(I171*'Összesítő tábla'!$F$16=0,"",(IF(I171*'Összesítő tábla'!$F$16&gt;500000,"igen","nem")))</f>
        <v/>
      </c>
    </row>
    <row r="172" spans="1:14" x14ac:dyDescent="0.25">
      <c r="A172" s="72"/>
      <c r="B172" s="73"/>
      <c r="C172" s="73"/>
      <c r="D172" s="73"/>
      <c r="E172" s="73"/>
      <c r="F172" s="73"/>
      <c r="G172" s="73"/>
      <c r="H172" s="73"/>
      <c r="I172" s="137">
        <v>0</v>
      </c>
      <c r="J172" s="137">
        <v>0</v>
      </c>
      <c r="K172" s="70">
        <f>+J172*'Összesítő tábla'!$F$16</f>
        <v>0</v>
      </c>
      <c r="L172" s="74"/>
      <c r="M172" s="75"/>
      <c r="N172" s="46" t="str">
        <f>IF(I172*'Összesítő tábla'!$F$16=0,"",(IF(I172*'Összesítő tábla'!$F$16&gt;500000,"igen","nem")))</f>
        <v/>
      </c>
    </row>
    <row r="173" spans="1:14" x14ac:dyDescent="0.25">
      <c r="A173" s="72"/>
      <c r="B173" s="73"/>
      <c r="C173" s="73"/>
      <c r="D173" s="73"/>
      <c r="E173" s="73"/>
      <c r="F173" s="73"/>
      <c r="G173" s="73"/>
      <c r="H173" s="73"/>
      <c r="I173" s="137">
        <v>0</v>
      </c>
      <c r="J173" s="137">
        <v>0</v>
      </c>
      <c r="K173" s="70">
        <f>+J173*'Összesítő tábla'!$F$16</f>
        <v>0</v>
      </c>
      <c r="L173" s="74"/>
      <c r="M173" s="75"/>
      <c r="N173" s="46" t="str">
        <f>IF(I173*'Összesítő tábla'!$F$16=0,"",(IF(I173*'Összesítő tábla'!$F$16&gt;500000,"igen","nem")))</f>
        <v/>
      </c>
    </row>
    <row r="174" spans="1:14" x14ac:dyDescent="0.25">
      <c r="A174" s="72"/>
      <c r="B174" s="73"/>
      <c r="C174" s="73"/>
      <c r="D174" s="73"/>
      <c r="E174" s="73"/>
      <c r="F174" s="73"/>
      <c r="G174" s="73"/>
      <c r="H174" s="73"/>
      <c r="I174" s="137">
        <v>0</v>
      </c>
      <c r="J174" s="137">
        <v>0</v>
      </c>
      <c r="K174" s="70">
        <f>+J174*'Összesítő tábla'!$F$16</f>
        <v>0</v>
      </c>
      <c r="L174" s="74"/>
      <c r="M174" s="75"/>
      <c r="N174" s="46" t="str">
        <f>IF(I174*'Összesítő tábla'!$F$16=0,"",(IF(I174*'Összesítő tábla'!$F$16&gt;500000,"igen","nem")))</f>
        <v/>
      </c>
    </row>
    <row r="175" spans="1:14" x14ac:dyDescent="0.25">
      <c r="A175" s="72"/>
      <c r="B175" s="73"/>
      <c r="C175" s="73"/>
      <c r="D175" s="73"/>
      <c r="E175" s="73"/>
      <c r="F175" s="73"/>
      <c r="G175" s="73"/>
      <c r="H175" s="73"/>
      <c r="I175" s="137">
        <v>0</v>
      </c>
      <c r="J175" s="137">
        <v>0</v>
      </c>
      <c r="K175" s="70">
        <f>+J175*'Összesítő tábla'!$F$16</f>
        <v>0</v>
      </c>
      <c r="L175" s="74"/>
      <c r="M175" s="75"/>
      <c r="N175" s="46" t="str">
        <f>IF(I175*'Összesítő tábla'!$F$16=0,"",(IF(I175*'Összesítő tábla'!$F$16&gt;500000,"igen","nem")))</f>
        <v/>
      </c>
    </row>
    <row r="176" spans="1:14" x14ac:dyDescent="0.25">
      <c r="A176" s="72"/>
      <c r="B176" s="73"/>
      <c r="C176" s="73"/>
      <c r="D176" s="73"/>
      <c r="E176" s="73"/>
      <c r="F176" s="73"/>
      <c r="G176" s="73"/>
      <c r="H176" s="73"/>
      <c r="I176" s="137">
        <v>0</v>
      </c>
      <c r="J176" s="137">
        <v>0</v>
      </c>
      <c r="K176" s="70">
        <f>+J176*'Összesítő tábla'!$F$16</f>
        <v>0</v>
      </c>
      <c r="L176" s="74"/>
      <c r="M176" s="75"/>
      <c r="N176" s="46" t="str">
        <f>IF(I176*'Összesítő tábla'!$F$16=0,"",(IF(I176*'Összesítő tábla'!$F$16&gt;500000,"igen","nem")))</f>
        <v/>
      </c>
    </row>
    <row r="177" spans="1:14" x14ac:dyDescent="0.25">
      <c r="A177" s="72"/>
      <c r="B177" s="73"/>
      <c r="C177" s="73"/>
      <c r="D177" s="73"/>
      <c r="E177" s="73"/>
      <c r="F177" s="73"/>
      <c r="G177" s="73"/>
      <c r="H177" s="73"/>
      <c r="I177" s="137">
        <v>0</v>
      </c>
      <c r="J177" s="137">
        <v>0</v>
      </c>
      <c r="K177" s="70">
        <f>+J177*'Összesítő tábla'!$F$16</f>
        <v>0</v>
      </c>
      <c r="L177" s="74"/>
      <c r="M177" s="75"/>
      <c r="N177" s="46" t="str">
        <f>IF(I177*'Összesítő tábla'!$F$16=0,"",(IF(I177*'Összesítő tábla'!$F$16&gt;500000,"igen","nem")))</f>
        <v/>
      </c>
    </row>
    <row r="178" spans="1:14" x14ac:dyDescent="0.25">
      <c r="A178" s="72"/>
      <c r="B178" s="73"/>
      <c r="C178" s="73"/>
      <c r="D178" s="73"/>
      <c r="E178" s="73"/>
      <c r="F178" s="73"/>
      <c r="G178" s="73"/>
      <c r="H178" s="73"/>
      <c r="I178" s="137">
        <v>0</v>
      </c>
      <c r="J178" s="137">
        <v>0</v>
      </c>
      <c r="K178" s="70">
        <f>+J178*'Összesítő tábla'!$F$16</f>
        <v>0</v>
      </c>
      <c r="L178" s="74"/>
      <c r="M178" s="75"/>
      <c r="N178" s="46" t="str">
        <f>IF(I178*'Összesítő tábla'!$F$16=0,"",(IF(I178*'Összesítő tábla'!$F$16&gt;500000,"igen","nem")))</f>
        <v/>
      </c>
    </row>
    <row r="179" spans="1:14" x14ac:dyDescent="0.25">
      <c r="A179" s="72"/>
      <c r="B179" s="73"/>
      <c r="C179" s="73"/>
      <c r="D179" s="73"/>
      <c r="E179" s="73"/>
      <c r="F179" s="73"/>
      <c r="G179" s="73"/>
      <c r="H179" s="73"/>
      <c r="I179" s="137">
        <v>0</v>
      </c>
      <c r="J179" s="137">
        <v>0</v>
      </c>
      <c r="K179" s="70">
        <f>+J179*'Összesítő tábla'!$F$16</f>
        <v>0</v>
      </c>
      <c r="L179" s="74"/>
      <c r="M179" s="75"/>
      <c r="N179" s="46" t="str">
        <f>IF(I179*'Összesítő tábla'!$F$16=0,"",(IF(I179*'Összesítő tábla'!$F$16&gt;500000,"igen","nem")))</f>
        <v/>
      </c>
    </row>
    <row r="180" spans="1:14" x14ac:dyDescent="0.25">
      <c r="A180" s="72"/>
      <c r="B180" s="73"/>
      <c r="C180" s="73"/>
      <c r="D180" s="73"/>
      <c r="E180" s="73"/>
      <c r="F180" s="73"/>
      <c r="G180" s="73"/>
      <c r="H180" s="73"/>
      <c r="I180" s="137">
        <v>0</v>
      </c>
      <c r="J180" s="137">
        <v>0</v>
      </c>
      <c r="K180" s="70">
        <f>+J180*'Összesítő tábla'!$F$16</f>
        <v>0</v>
      </c>
      <c r="L180" s="74"/>
      <c r="M180" s="75"/>
      <c r="N180" s="46" t="str">
        <f>IF(I180*'Összesítő tábla'!$F$16=0,"",(IF(I180*'Összesítő tábla'!$F$16&gt;500000,"igen","nem")))</f>
        <v/>
      </c>
    </row>
    <row r="181" spans="1:14" x14ac:dyDescent="0.25">
      <c r="A181" s="72"/>
      <c r="B181" s="73"/>
      <c r="C181" s="73"/>
      <c r="D181" s="73"/>
      <c r="E181" s="73"/>
      <c r="F181" s="73"/>
      <c r="G181" s="73"/>
      <c r="H181" s="73"/>
      <c r="I181" s="137">
        <v>0</v>
      </c>
      <c r="J181" s="137">
        <v>0</v>
      </c>
      <c r="K181" s="70">
        <f>+J181*'Összesítő tábla'!$F$16</f>
        <v>0</v>
      </c>
      <c r="L181" s="74"/>
      <c r="M181" s="75"/>
      <c r="N181" s="46" t="str">
        <f>IF(I181*'Összesítő tábla'!$F$16=0,"",(IF(I181*'Összesítő tábla'!$F$16&gt;500000,"igen","nem")))</f>
        <v/>
      </c>
    </row>
    <row r="182" spans="1:14" x14ac:dyDescent="0.25">
      <c r="A182" s="72"/>
      <c r="B182" s="73"/>
      <c r="C182" s="73"/>
      <c r="D182" s="73"/>
      <c r="E182" s="73"/>
      <c r="F182" s="73"/>
      <c r="G182" s="73"/>
      <c r="H182" s="73"/>
      <c r="I182" s="137">
        <v>0</v>
      </c>
      <c r="J182" s="137">
        <v>0</v>
      </c>
      <c r="K182" s="70">
        <f>+J182*'Összesítő tábla'!$F$16</f>
        <v>0</v>
      </c>
      <c r="L182" s="74"/>
      <c r="M182" s="75"/>
      <c r="N182" s="46" t="str">
        <f>IF(I182*'Összesítő tábla'!$F$16=0,"",(IF(I182*'Összesítő tábla'!$F$16&gt;500000,"igen","nem")))</f>
        <v/>
      </c>
    </row>
    <row r="183" spans="1:14" x14ac:dyDescent="0.25">
      <c r="A183" s="72"/>
      <c r="B183" s="73"/>
      <c r="C183" s="73"/>
      <c r="D183" s="73"/>
      <c r="E183" s="73"/>
      <c r="F183" s="73"/>
      <c r="G183" s="73"/>
      <c r="H183" s="73"/>
      <c r="I183" s="137">
        <v>0</v>
      </c>
      <c r="J183" s="137">
        <v>0</v>
      </c>
      <c r="K183" s="70">
        <f>+J183*'Összesítő tábla'!$F$16</f>
        <v>0</v>
      </c>
      <c r="L183" s="74"/>
      <c r="M183" s="75"/>
      <c r="N183" s="46" t="str">
        <f>IF(I183*'Összesítő tábla'!$F$16=0,"",(IF(I183*'Összesítő tábla'!$F$16&gt;500000,"igen","nem")))</f>
        <v/>
      </c>
    </row>
    <row r="184" spans="1:14" x14ac:dyDescent="0.25">
      <c r="A184" s="72"/>
      <c r="B184" s="73"/>
      <c r="C184" s="73"/>
      <c r="D184" s="73"/>
      <c r="E184" s="73"/>
      <c r="F184" s="73"/>
      <c r="G184" s="73"/>
      <c r="H184" s="73"/>
      <c r="I184" s="137">
        <v>0</v>
      </c>
      <c r="J184" s="137">
        <v>0</v>
      </c>
      <c r="K184" s="70">
        <f>+J184*'Összesítő tábla'!$F$16</f>
        <v>0</v>
      </c>
      <c r="L184" s="74"/>
      <c r="M184" s="75"/>
      <c r="N184" s="46" t="str">
        <f>IF(I184*'Összesítő tábla'!$F$16=0,"",(IF(I184*'Összesítő tábla'!$F$16&gt;500000,"igen","nem")))</f>
        <v/>
      </c>
    </row>
    <row r="185" spans="1:14" x14ac:dyDescent="0.25">
      <c r="A185" s="72"/>
      <c r="B185" s="73"/>
      <c r="C185" s="73"/>
      <c r="D185" s="73"/>
      <c r="E185" s="73"/>
      <c r="F185" s="73"/>
      <c r="G185" s="73"/>
      <c r="H185" s="73"/>
      <c r="I185" s="137">
        <v>0</v>
      </c>
      <c r="J185" s="137">
        <v>0</v>
      </c>
      <c r="K185" s="70">
        <f>+J185*'Összesítő tábla'!$F$16</f>
        <v>0</v>
      </c>
      <c r="L185" s="74"/>
      <c r="M185" s="75"/>
      <c r="N185" s="46" t="str">
        <f>IF(I185*'Összesítő tábla'!$F$16=0,"",(IF(I185*'Összesítő tábla'!$F$16&gt;500000,"igen","nem")))</f>
        <v/>
      </c>
    </row>
    <row r="186" spans="1:14" x14ac:dyDescent="0.25">
      <c r="A186" s="72"/>
      <c r="B186" s="73"/>
      <c r="C186" s="73"/>
      <c r="D186" s="73"/>
      <c r="E186" s="73"/>
      <c r="F186" s="73"/>
      <c r="G186" s="73"/>
      <c r="H186" s="73"/>
      <c r="I186" s="137">
        <v>0</v>
      </c>
      <c r="J186" s="137">
        <v>0</v>
      </c>
      <c r="K186" s="70">
        <f>+J186*'Összesítő tábla'!$F$16</f>
        <v>0</v>
      </c>
      <c r="L186" s="74"/>
      <c r="M186" s="75"/>
      <c r="N186" s="46" t="str">
        <f>IF(I186*'Összesítő tábla'!$F$16=0,"",(IF(I186*'Összesítő tábla'!$F$16&gt;500000,"igen","nem")))</f>
        <v/>
      </c>
    </row>
    <row r="187" spans="1:14" x14ac:dyDescent="0.25">
      <c r="A187" s="72"/>
      <c r="B187" s="73"/>
      <c r="C187" s="73"/>
      <c r="D187" s="73"/>
      <c r="E187" s="73"/>
      <c r="F187" s="73"/>
      <c r="G187" s="73"/>
      <c r="H187" s="73"/>
      <c r="I187" s="137">
        <v>0</v>
      </c>
      <c r="J187" s="137">
        <v>0</v>
      </c>
      <c r="K187" s="70">
        <f>+J187*'Összesítő tábla'!$F$16</f>
        <v>0</v>
      </c>
      <c r="L187" s="74"/>
      <c r="M187" s="75"/>
      <c r="N187" s="46" t="str">
        <f>IF(I187*'Összesítő tábla'!$F$16=0,"",(IF(I187*'Összesítő tábla'!$F$16&gt;500000,"igen","nem")))</f>
        <v/>
      </c>
    </row>
    <row r="188" spans="1:14" x14ac:dyDescent="0.25">
      <c r="A188" s="72"/>
      <c r="B188" s="73"/>
      <c r="C188" s="73"/>
      <c r="D188" s="73"/>
      <c r="E188" s="73"/>
      <c r="F188" s="73"/>
      <c r="G188" s="73"/>
      <c r="H188" s="73"/>
      <c r="I188" s="137">
        <v>0</v>
      </c>
      <c r="J188" s="137">
        <v>0</v>
      </c>
      <c r="K188" s="70">
        <f>+J188*'Összesítő tábla'!$F$16</f>
        <v>0</v>
      </c>
      <c r="L188" s="74"/>
      <c r="M188" s="75"/>
      <c r="N188" s="46" t="str">
        <f>IF(I188*'Összesítő tábla'!$F$16=0,"",(IF(I188*'Összesítő tábla'!$F$16&gt;500000,"igen","nem")))</f>
        <v/>
      </c>
    </row>
    <row r="189" spans="1:14" x14ac:dyDescent="0.25">
      <c r="A189" s="72"/>
      <c r="B189" s="73"/>
      <c r="C189" s="73"/>
      <c r="D189" s="73"/>
      <c r="E189" s="73"/>
      <c r="F189" s="73"/>
      <c r="G189" s="73"/>
      <c r="H189" s="73"/>
      <c r="I189" s="137">
        <v>0</v>
      </c>
      <c r="J189" s="137">
        <v>0</v>
      </c>
      <c r="K189" s="70">
        <f>+J189*'Összesítő tábla'!$F$16</f>
        <v>0</v>
      </c>
      <c r="L189" s="74"/>
      <c r="M189" s="75"/>
      <c r="N189" s="46" t="str">
        <f>IF(I189*'Összesítő tábla'!$F$16=0,"",(IF(I189*'Összesítő tábla'!$F$16&gt;500000,"igen","nem")))</f>
        <v/>
      </c>
    </row>
    <row r="190" spans="1:14" x14ac:dyDescent="0.25">
      <c r="A190" s="72"/>
      <c r="B190" s="73"/>
      <c r="C190" s="73"/>
      <c r="D190" s="73"/>
      <c r="E190" s="73"/>
      <c r="F190" s="73"/>
      <c r="G190" s="73"/>
      <c r="H190" s="73"/>
      <c r="I190" s="137">
        <v>0</v>
      </c>
      <c r="J190" s="137">
        <v>0</v>
      </c>
      <c r="K190" s="70">
        <f>+J190*'Összesítő tábla'!$F$16</f>
        <v>0</v>
      </c>
      <c r="L190" s="74"/>
      <c r="M190" s="75"/>
      <c r="N190" s="46" t="str">
        <f>IF(I190*'Összesítő tábla'!$F$16=0,"",(IF(I190*'Összesítő tábla'!$F$16&gt;500000,"igen","nem")))</f>
        <v/>
      </c>
    </row>
    <row r="191" spans="1:14" x14ac:dyDescent="0.25">
      <c r="A191" s="72"/>
      <c r="B191" s="73"/>
      <c r="C191" s="73"/>
      <c r="D191" s="73"/>
      <c r="E191" s="73"/>
      <c r="F191" s="73"/>
      <c r="G191" s="73"/>
      <c r="H191" s="73"/>
      <c r="I191" s="137">
        <v>0</v>
      </c>
      <c r="J191" s="137">
        <v>0</v>
      </c>
      <c r="K191" s="70">
        <f>+J191*'Összesítő tábla'!$F$16</f>
        <v>0</v>
      </c>
      <c r="L191" s="74"/>
      <c r="M191" s="75"/>
      <c r="N191" s="46" t="str">
        <f>IF(I191*'Összesítő tábla'!$F$16=0,"",(IF(I191*'Összesítő tábla'!$F$16&gt;500000,"igen","nem")))</f>
        <v/>
      </c>
    </row>
    <row r="192" spans="1:14" x14ac:dyDescent="0.25">
      <c r="A192" s="72"/>
      <c r="B192" s="73"/>
      <c r="C192" s="73"/>
      <c r="D192" s="73"/>
      <c r="E192" s="73"/>
      <c r="F192" s="73"/>
      <c r="G192" s="73"/>
      <c r="H192" s="73"/>
      <c r="I192" s="137">
        <v>0</v>
      </c>
      <c r="J192" s="137">
        <v>0</v>
      </c>
      <c r="K192" s="70">
        <f>+J192*'Összesítő tábla'!$F$16</f>
        <v>0</v>
      </c>
      <c r="L192" s="74"/>
      <c r="M192" s="75"/>
      <c r="N192" s="46" t="str">
        <f>IF(I192*'Összesítő tábla'!$F$16=0,"",(IF(I192*'Összesítő tábla'!$F$16&gt;500000,"igen","nem")))</f>
        <v/>
      </c>
    </row>
    <row r="193" spans="1:14" x14ac:dyDescent="0.25">
      <c r="A193" s="72"/>
      <c r="B193" s="73"/>
      <c r="C193" s="73"/>
      <c r="D193" s="73"/>
      <c r="E193" s="73"/>
      <c r="F193" s="73"/>
      <c r="G193" s="73"/>
      <c r="H193" s="73"/>
      <c r="I193" s="137">
        <v>0</v>
      </c>
      <c r="J193" s="137">
        <v>0</v>
      </c>
      <c r="K193" s="70">
        <f>+J193*'Összesítő tábla'!$F$16</f>
        <v>0</v>
      </c>
      <c r="L193" s="74"/>
      <c r="M193" s="75"/>
      <c r="N193" s="46" t="str">
        <f>IF(I193*'Összesítő tábla'!$F$16=0,"",(IF(I193*'Összesítő tábla'!$F$16&gt;500000,"igen","nem")))</f>
        <v/>
      </c>
    </row>
    <row r="194" spans="1:14" x14ac:dyDescent="0.25">
      <c r="A194" s="72"/>
      <c r="B194" s="73"/>
      <c r="C194" s="73"/>
      <c r="D194" s="73"/>
      <c r="E194" s="73"/>
      <c r="F194" s="73"/>
      <c r="G194" s="73"/>
      <c r="H194" s="73"/>
      <c r="I194" s="137">
        <v>0</v>
      </c>
      <c r="J194" s="137">
        <v>0</v>
      </c>
      <c r="K194" s="70">
        <f>+J194*'Összesítő tábla'!$F$16</f>
        <v>0</v>
      </c>
      <c r="L194" s="74"/>
      <c r="M194" s="75"/>
      <c r="N194" s="46" t="str">
        <f>IF(I194*'Összesítő tábla'!$F$16=0,"",(IF(I194*'Összesítő tábla'!$F$16&gt;500000,"igen","nem")))</f>
        <v/>
      </c>
    </row>
    <row r="195" spans="1:14" x14ac:dyDescent="0.25">
      <c r="A195" s="72"/>
      <c r="B195" s="73"/>
      <c r="C195" s="73"/>
      <c r="D195" s="73"/>
      <c r="E195" s="73"/>
      <c r="F195" s="73"/>
      <c r="G195" s="73"/>
      <c r="H195" s="73"/>
      <c r="I195" s="137">
        <v>0</v>
      </c>
      <c r="J195" s="137">
        <v>0</v>
      </c>
      <c r="K195" s="70">
        <f>+J195*'Összesítő tábla'!$F$16</f>
        <v>0</v>
      </c>
      <c r="L195" s="74"/>
      <c r="M195" s="75"/>
      <c r="N195" s="46" t="str">
        <f>IF(I195*'Összesítő tábla'!$F$16=0,"",(IF(I195*'Összesítő tábla'!$F$16&gt;500000,"igen","nem")))</f>
        <v/>
      </c>
    </row>
    <row r="196" spans="1:14" x14ac:dyDescent="0.25">
      <c r="A196" s="72"/>
      <c r="B196" s="73"/>
      <c r="C196" s="73"/>
      <c r="D196" s="73"/>
      <c r="E196" s="73"/>
      <c r="F196" s="73"/>
      <c r="G196" s="73"/>
      <c r="H196" s="73"/>
      <c r="I196" s="137">
        <v>0</v>
      </c>
      <c r="J196" s="137">
        <v>0</v>
      </c>
      <c r="K196" s="70">
        <f>+J196*'Összesítő tábla'!$F$16</f>
        <v>0</v>
      </c>
      <c r="L196" s="74"/>
      <c r="M196" s="75"/>
      <c r="N196" s="46" t="str">
        <f>IF(I196*'Összesítő tábla'!$F$16=0,"",(IF(I196*'Összesítő tábla'!$F$16&gt;500000,"igen","nem")))</f>
        <v/>
      </c>
    </row>
    <row r="197" spans="1:14" x14ac:dyDescent="0.25">
      <c r="A197" s="72"/>
      <c r="B197" s="73"/>
      <c r="C197" s="73"/>
      <c r="D197" s="73"/>
      <c r="E197" s="73"/>
      <c r="F197" s="73"/>
      <c r="G197" s="73"/>
      <c r="H197" s="73"/>
      <c r="I197" s="137">
        <v>0</v>
      </c>
      <c r="J197" s="137">
        <v>0</v>
      </c>
      <c r="K197" s="70">
        <f>+J197*'Összesítő tábla'!$F$16</f>
        <v>0</v>
      </c>
      <c r="L197" s="74"/>
      <c r="M197" s="75"/>
      <c r="N197" s="46" t="str">
        <f>IF(I197*'Összesítő tábla'!$F$16=0,"",(IF(I197*'Összesítő tábla'!$F$16&gt;500000,"igen","nem")))</f>
        <v/>
      </c>
    </row>
    <row r="198" spans="1:14" x14ac:dyDescent="0.25">
      <c r="A198" s="72"/>
      <c r="B198" s="73"/>
      <c r="C198" s="73"/>
      <c r="D198" s="73"/>
      <c r="E198" s="73"/>
      <c r="F198" s="73"/>
      <c r="G198" s="73"/>
      <c r="H198" s="73"/>
      <c r="I198" s="137">
        <v>0</v>
      </c>
      <c r="J198" s="137">
        <v>0</v>
      </c>
      <c r="K198" s="70">
        <f>+J198*'Összesítő tábla'!$F$16</f>
        <v>0</v>
      </c>
      <c r="L198" s="74"/>
      <c r="M198" s="75"/>
      <c r="N198" s="46" t="str">
        <f>IF(I198*'Összesítő tábla'!$F$16=0,"",(IF(I198*'Összesítő tábla'!$F$16&gt;500000,"igen","nem")))</f>
        <v/>
      </c>
    </row>
    <row r="199" spans="1:14" x14ac:dyDescent="0.25">
      <c r="A199" s="72"/>
      <c r="B199" s="73"/>
      <c r="C199" s="73"/>
      <c r="D199" s="73"/>
      <c r="E199" s="73"/>
      <c r="F199" s="73"/>
      <c r="G199" s="73"/>
      <c r="H199" s="73"/>
      <c r="I199" s="137">
        <v>0</v>
      </c>
      <c r="J199" s="137">
        <v>0</v>
      </c>
      <c r="K199" s="70">
        <f>+J199*'Összesítő tábla'!$F$16</f>
        <v>0</v>
      </c>
      <c r="L199" s="74"/>
      <c r="M199" s="75"/>
      <c r="N199" s="46" t="str">
        <f>IF(I199*'Összesítő tábla'!$F$16=0,"",(IF(I199*'Összesítő tábla'!$F$16&gt;500000,"igen","nem")))</f>
        <v/>
      </c>
    </row>
    <row r="200" spans="1:14" x14ac:dyDescent="0.25">
      <c r="A200" s="72"/>
      <c r="B200" s="73"/>
      <c r="C200" s="73"/>
      <c r="D200" s="73"/>
      <c r="E200" s="73"/>
      <c r="F200" s="73"/>
      <c r="G200" s="73"/>
      <c r="H200" s="73"/>
      <c r="I200" s="137">
        <v>0</v>
      </c>
      <c r="J200" s="137">
        <v>0</v>
      </c>
      <c r="K200" s="70">
        <f>+J200*'Összesítő tábla'!$F$16</f>
        <v>0</v>
      </c>
      <c r="L200" s="74"/>
      <c r="M200" s="75"/>
      <c r="N200" s="46" t="str">
        <f>IF(I200*'Összesítő tábla'!$F$16=0,"",(IF(I200*'Összesítő tábla'!$F$16&gt;500000,"igen","nem")))</f>
        <v/>
      </c>
    </row>
    <row r="201" spans="1:14" x14ac:dyDescent="0.25">
      <c r="A201" s="72"/>
      <c r="B201" s="73"/>
      <c r="C201" s="73"/>
      <c r="D201" s="73"/>
      <c r="E201" s="73"/>
      <c r="F201" s="73"/>
      <c r="G201" s="73"/>
      <c r="H201" s="73"/>
      <c r="I201" s="137">
        <v>0</v>
      </c>
      <c r="J201" s="137">
        <v>0</v>
      </c>
      <c r="K201" s="70">
        <f>+J201*'Összesítő tábla'!$F$16</f>
        <v>0</v>
      </c>
      <c r="L201" s="74"/>
      <c r="M201" s="75"/>
      <c r="N201" s="46" t="str">
        <f>IF(I201*'Összesítő tábla'!$F$16=0,"",(IF(I201*'Összesítő tábla'!$F$16&gt;500000,"igen","nem")))</f>
        <v/>
      </c>
    </row>
  </sheetData>
  <sheetProtection formatRows="0" insertRows="0"/>
  <mergeCells count="19">
    <mergeCell ref="A2:B2"/>
    <mergeCell ref="C2:N2"/>
    <mergeCell ref="A3:B3"/>
    <mergeCell ref="C3:N3"/>
    <mergeCell ref="A4:B4"/>
    <mergeCell ref="C4:N4"/>
    <mergeCell ref="N6:N7"/>
    <mergeCell ref="I6:I7"/>
    <mergeCell ref="L6:L7"/>
    <mergeCell ref="M6:M7"/>
    <mergeCell ref="H6:H7"/>
    <mergeCell ref="A6:A7"/>
    <mergeCell ref="E6:E7"/>
    <mergeCell ref="C6:C7"/>
    <mergeCell ref="G6:G7"/>
    <mergeCell ref="J6:K6"/>
    <mergeCell ref="B6:B7"/>
    <mergeCell ref="D6:D7"/>
    <mergeCell ref="F6:F7"/>
  </mergeCells>
  <phoneticPr fontId="21" type="noConversion"/>
  <dataValidations count="1">
    <dataValidation type="list" allowBlank="1" showInputMessage="1" showErrorMessage="1" sqref="B8:B201" xr:uid="{76589350-0AFE-4E8F-AFAA-76DDBA472F59}">
      <formula1>$R$11:$R$17</formula1>
    </dataValidation>
  </dataValidations>
  <printOptions horizontalCentered="1" verticalCentered="1"/>
  <pageMargins left="0.59055118110236227" right="0.59055118110236227" top="0.39370078740157483" bottom="0.35433070866141736" header="0.43307086614173229" footer="0.35433070866141736"/>
  <pageSetup paperSize="9" scale="59" orientation="landscape" errors="blank" r:id="rId1"/>
  <headerFooter alignWithMargins="0">
    <oddFooter>&amp;LDátum:&amp;C&amp;P&amp;RAláírás, pecsét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1816b6-65b5-4b9f-9d34-5b8151d69303" xsi:nil="true"/>
    <lcf76f155ced4ddcb4097134ff3c332f xmlns="a6e533b5-9551-46e3-8a84-f4a6f6e2194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D6E8D1AD06CC9841BAE9ACE1C0631B1A" ma:contentTypeVersion="16" ma:contentTypeDescription="Új dokumentum létrehozása." ma:contentTypeScope="" ma:versionID="6bd77e328256cb5956a687859a863e49">
  <xsd:schema xmlns:xsd="http://www.w3.org/2001/XMLSchema" xmlns:xs="http://www.w3.org/2001/XMLSchema" xmlns:p="http://schemas.microsoft.com/office/2006/metadata/properties" xmlns:ns2="a6e533b5-9551-46e3-8a84-f4a6f6e2194f" xmlns:ns3="7e1816b6-65b5-4b9f-9d34-5b8151d69303" targetNamespace="http://schemas.microsoft.com/office/2006/metadata/properties" ma:root="true" ma:fieldsID="5cf8a4735fb28c96f67ad995ab8658b1" ns2:_="" ns3:_="">
    <xsd:import namespace="a6e533b5-9551-46e3-8a84-f4a6f6e2194f"/>
    <xsd:import namespace="7e1816b6-65b5-4b9f-9d34-5b8151d693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e533b5-9551-46e3-8a84-f4a6f6e219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épcímkék" ma:readOnly="false" ma:fieldId="{5cf76f15-5ced-4ddc-b409-7134ff3c332f}" ma:taxonomyMulti="true" ma:sspId="2e464233-e5b6-45b0-94d2-5befb76951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816b6-65b5-4b9f-9d34-5b8151d6930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35c6982-ef47-47df-ab59-14be3c33f4af}" ma:internalName="TaxCatchAll" ma:showField="CatchAllData" ma:web="7e1816b6-65b5-4b9f-9d34-5b8151d693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B39BC5-21CA-48CC-8119-311381568533}">
  <ds:schemaRefs>
    <ds:schemaRef ds:uri="http://schemas.microsoft.com/office/2006/metadata/properties"/>
    <ds:schemaRef ds:uri="http://schemas.microsoft.com/office/infopath/2007/PartnerControls"/>
    <ds:schemaRef ds:uri="7e1816b6-65b5-4b9f-9d34-5b8151d69303"/>
    <ds:schemaRef ds:uri="a6e533b5-9551-46e3-8a84-f4a6f6e2194f"/>
  </ds:schemaRefs>
</ds:datastoreItem>
</file>

<file path=customXml/itemProps2.xml><?xml version="1.0" encoding="utf-8"?>
<ds:datastoreItem xmlns:ds="http://schemas.openxmlformats.org/officeDocument/2006/customXml" ds:itemID="{F68BDAC3-9380-46D6-B344-5AE4EFC6A0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A47BA8-762B-444B-AC14-53D3B8172D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e533b5-9551-46e3-8a84-f4a6f6e2194f"/>
    <ds:schemaRef ds:uri="7e1816b6-65b5-4b9f-9d34-5b8151d693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8</vt:i4>
      </vt:variant>
    </vt:vector>
  </HeadingPairs>
  <TitlesOfParts>
    <vt:vector size="14" baseType="lpstr">
      <vt:lpstr>Kitöltési útmutató</vt:lpstr>
      <vt:lpstr>Elszámolási segédlet</vt:lpstr>
      <vt:lpstr>Összesítő tábla</vt:lpstr>
      <vt:lpstr>személyi</vt:lpstr>
      <vt:lpstr>dologi</vt:lpstr>
      <vt:lpstr>felhalmozás</vt:lpstr>
      <vt:lpstr>dologi!Nyomtatási_cím</vt:lpstr>
      <vt:lpstr>felhalmozás!Nyomtatási_cím</vt:lpstr>
      <vt:lpstr>személyi!Nyomtatási_cím</vt:lpstr>
      <vt:lpstr>dologi!Nyomtatási_terület</vt:lpstr>
      <vt:lpstr>felhalmozás!Nyomtatási_terület</vt:lpstr>
      <vt:lpstr>'Kitöltési útmutató'!Nyomtatási_terület</vt:lpstr>
      <vt:lpstr>'Összesítő tábla'!Nyomtatási_terület</vt:lpstr>
      <vt:lpstr>személyi!Nyomtatási_terület</vt:lpstr>
    </vt:vector>
  </TitlesOfParts>
  <Company>KSZF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Pappné Popovics Judit</dc:creator>
  <cp:lastModifiedBy>Tóth-Horváth Judit</cp:lastModifiedBy>
  <cp:lastPrinted>2022-02-09T11:45:03Z</cp:lastPrinted>
  <dcterms:created xsi:type="dcterms:W3CDTF">2011-05-18T10:15:42Z</dcterms:created>
  <dcterms:modified xsi:type="dcterms:W3CDTF">2022-11-25T12:51:25Z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0x010100D6E8D1AD06CC9841BAE9ACE1C0631B1A</vt:lpwstr>
  </property>
</Properties>
</file>